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qdata\Share\TRANS SRVS\OG&amp;E Formula Rate\2023_205filing_Template Cleanup\FinalErrorFiling12202023\FERC Response\"/>
    </mc:Choice>
  </mc:AlternateContent>
  <xr:revisionPtr revIDLastSave="0" documentId="13_ncr:1_{6D485EC3-D543-4C02-B5BC-6A9C243CF1EE}" xr6:coauthVersionLast="47" xr6:coauthVersionMax="47" xr10:uidLastSave="{00000000-0000-0000-0000-000000000000}"/>
  <bookViews>
    <workbookView xWindow="28680" yWindow="-1740" windowWidth="29040" windowHeight="15840" xr2:uid="{75C5D747-1D16-43B1-A3B1-DFE513BA087E}"/>
  </bookViews>
  <sheets>
    <sheet name="Add2-A" sheetId="1" r:id="rId1"/>
  </sheets>
  <externalReferences>
    <externalReference r:id="rId2"/>
    <externalReference r:id="rId3"/>
  </externalReferences>
  <definedNames>
    <definedName name="___INDEX_SHEET___ASAP_Utilities">#REF!</definedName>
    <definedName name="___WSH7">#REF!</definedName>
    <definedName name="__WSH7">#REF!</definedName>
    <definedName name="_AMO_UniqueIdentifier" hidden="1">"'8403d099-e876-4d31-b913-cb2efff0232f'"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WSH7">#REF!</definedName>
    <definedName name="a" hidden="1">{"MATALL",#N/A,FALSE,"Sheet4";"matclass",#N/A,FALSE,"Sheet4"}</definedName>
    <definedName name="ACwvu.DATABASE." hidden="1">[1]DATABASE!#REF!</definedName>
    <definedName name="ACwvu.OP." hidden="1">#REF!</definedName>
    <definedName name="Alloc02">#REF!</definedName>
    <definedName name="Alloc03">#REF!</definedName>
    <definedName name="AllocTY">#REF!</definedName>
    <definedName name="Arkansas">#REF!</definedName>
    <definedName name="AS2DocOpenMode" hidden="1">"AS2DocumentEdit"</definedName>
    <definedName name="Blank" hidden="1">{"ARK_JURIS_FUEL",#N/A,FALSE,"Ark_Fuel&amp;Rev"}</definedName>
    <definedName name="BLPH2" hidden="1">'[2]Commercial Paper'!#REF!</definedName>
    <definedName name="BLPH3" hidden="1">'[2]Commercial Paper'!#REF!</definedName>
    <definedName name="BLPH4" hidden="1">'[2]Commercial Paper'!#REF!</definedName>
    <definedName name="BLPH5" hidden="1">'[2]Commercial Paper'!#REF!</definedName>
    <definedName name="BLPH6" hidden="1">'[2]Commercial Paper'!#REF!</definedName>
    <definedName name="CapAlloc">#REF!</definedName>
    <definedName name="CoCode010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dsfds" hidden="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ror">#REF!</definedName>
    <definedName name="FED">#REF!</definedName>
    <definedName name="g">#REF!</definedName>
    <definedName name="haha" hidden="1">{"OMPA_FAC",#N/A,FALSE,"OMPA FAC"}</definedName>
    <definedName name="MED">#REF!</definedName>
    <definedName name="MEDICARE">#REF!</definedName>
    <definedName name="MonthlyAdj">#REF!</definedName>
    <definedName name="MonthlyDetail">#REF!</definedName>
    <definedName name="OASDI">#REF!</definedName>
    <definedName name="OCT">#REF!</definedName>
    <definedName name="Oklahoma">#REF!</definedName>
    <definedName name="Percent">#REF!</definedName>
    <definedName name="plus_pmts">#REF!</definedName>
    <definedName name="print">#REF!</definedName>
    <definedName name="print_all">#REF!</definedName>
    <definedName name="print_all_D_1">#REF!</definedName>
    <definedName name="_xlnm.Print_Area">#REF!</definedName>
    <definedName name="PRINT_AREA_MI">#REF!</definedName>
    <definedName name="print_sch">#REF!</definedName>
    <definedName name="py_cent">#REF!</definedName>
    <definedName name="py_clint">#REF!</definedName>
    <definedName name="py_eec">#REF!</definedName>
    <definedName name="py_ei">#REF!</definedName>
    <definedName name="py_engl">#REF!</definedName>
    <definedName name="py_epc">#REF!</definedName>
    <definedName name="py_esc">#REF!</definedName>
    <definedName name="q" hidden="1">{"MATALL",#N/A,FALSE,"Sheet4";"matclass",#N/A,FALSE,"Sheet4"}</definedName>
    <definedName name="simoutaneous">#REF!</definedName>
    <definedName name="ssss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TATE">#REF!</definedName>
    <definedName name="Swvu.DATABASE." hidden="1">[1]DATABASE!#REF!</definedName>
    <definedName name="Swvu.OP." hidden="1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otal">#REF!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2006._.Rate._.Case." hidden="1">{"DAB-1, Sch 21, Pg 1",#N/A,FALSE,"ELEC ENERGY";"DAB-1, Sch 21, Pg 2",#N/A,FALSE,"RTPDenverWater";"DAB-1, Sch 21, Pg 3",#N/A,FALSE,"INCREMENTAL - WHOLESALE"}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NOCO._.FAC." hidden="1">{"CONOCO_FAC",#N/A,FALSE,"Conoco FAC"}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o." hidden="1">{"wp_h4.2",#N/A,FALSE,"WP_H4.2";"wp_h4.3",#N/A,FALSE,"WP_H4.3"}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PJOURNAL._.ENTRY." hidden="1">{"PPDEFERREDBAL",#N/A,FALSE,"PRIOR PERIOD ADJMT";#N/A,#N/A,FALSE,"PRIOR PERIOD ADJMT";"PPJOURNALENTRY",#N/A,FALSE,"PRIOR PERIOD ADJMT"}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SPA._.FAC." hidden="1">{"SPA_FAC",#N/A,FALSE,"OMPA SPA FAC"}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ransmission." hidden="1">{"Transmission",#N/A,FALSE,"Electric O&amp;M Functionalization"}</definedName>
    <definedName name="wrn.WEATHER._.AND._.YR._.END._.CUST._.ADJ." hidden="1">{"WEATHER_CUSTOMERS",#N/A,FALSE,"Ok_Fuel&amp;Rev"}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8" i="1" l="1"/>
  <c r="H28" i="1"/>
  <c r="H27" i="1"/>
  <c r="H26" i="1"/>
  <c r="H24" i="1"/>
  <c r="H23" i="1"/>
  <c r="H22" i="1"/>
  <c r="H19" i="1"/>
  <c r="F28" i="1"/>
  <c r="E28" i="1"/>
  <c r="F27" i="1"/>
  <c r="E27" i="1"/>
  <c r="F26" i="1"/>
  <c r="E26" i="1"/>
  <c r="F220" i="1"/>
  <c r="E220" i="1"/>
  <c r="F219" i="1"/>
  <c r="E219" i="1"/>
  <c r="F218" i="1"/>
  <c r="E218" i="1"/>
  <c r="F217" i="1"/>
  <c r="E217" i="1"/>
  <c r="F216" i="1"/>
  <c r="E216" i="1"/>
  <c r="F213" i="1"/>
  <c r="E213" i="1"/>
  <c r="F212" i="1"/>
  <c r="E212" i="1"/>
  <c r="F211" i="1"/>
  <c r="E211" i="1"/>
  <c r="F208" i="1"/>
  <c r="E208" i="1"/>
  <c r="F207" i="1"/>
  <c r="E207" i="1"/>
  <c r="F206" i="1"/>
  <c r="E206" i="1"/>
  <c r="F205" i="1"/>
  <c r="E205" i="1"/>
  <c r="F201" i="1"/>
  <c r="E201" i="1"/>
  <c r="F200" i="1"/>
  <c r="E200" i="1"/>
  <c r="F199" i="1"/>
  <c r="E199" i="1"/>
  <c r="F198" i="1"/>
  <c r="E198" i="1"/>
  <c r="F195" i="1"/>
  <c r="E195" i="1"/>
  <c r="F191" i="1"/>
  <c r="E191" i="1"/>
  <c r="F189" i="1"/>
  <c r="E189" i="1"/>
  <c r="F188" i="1"/>
  <c r="E188" i="1"/>
  <c r="F187" i="1"/>
  <c r="E187" i="1"/>
  <c r="F186" i="1"/>
  <c r="E186" i="1"/>
  <c r="F182" i="1"/>
  <c r="E182" i="1"/>
  <c r="F180" i="1"/>
  <c r="E180" i="1"/>
  <c r="F179" i="1"/>
  <c r="E179" i="1"/>
  <c r="F178" i="1"/>
  <c r="E178" i="1"/>
  <c r="F177" i="1"/>
  <c r="E177" i="1"/>
  <c r="F174" i="1"/>
  <c r="E174" i="1"/>
  <c r="F172" i="1"/>
  <c r="E172" i="1"/>
  <c r="F170" i="1"/>
  <c r="E170" i="1"/>
  <c r="F169" i="1"/>
  <c r="E169" i="1"/>
  <c r="F168" i="1"/>
  <c r="E168" i="1"/>
  <c r="F167" i="1"/>
  <c r="E167" i="1"/>
  <c r="F166" i="1"/>
  <c r="E166" i="1"/>
  <c r="F154" i="1"/>
  <c r="E154" i="1"/>
  <c r="F153" i="1"/>
  <c r="E153" i="1"/>
  <c r="F151" i="1"/>
  <c r="E151" i="1"/>
  <c r="F149" i="1"/>
  <c r="E149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6" i="1"/>
  <c r="E136" i="1"/>
  <c r="F135" i="1"/>
  <c r="E135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17" i="1"/>
  <c r="E117" i="1"/>
  <c r="F108" i="1"/>
  <c r="E108" i="1"/>
  <c r="F106" i="1"/>
  <c r="E106" i="1"/>
  <c r="F105" i="1"/>
  <c r="E105" i="1"/>
  <c r="F104" i="1"/>
  <c r="E104" i="1"/>
  <c r="F103" i="1"/>
  <c r="E103" i="1"/>
  <c r="F100" i="1"/>
  <c r="E100" i="1"/>
  <c r="F99" i="1"/>
  <c r="E99" i="1"/>
  <c r="F98" i="1"/>
  <c r="E98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5" i="1"/>
  <c r="E85" i="1"/>
  <c r="F84" i="1"/>
  <c r="E84" i="1"/>
  <c r="F83" i="1"/>
  <c r="E83" i="1"/>
  <c r="F82" i="1"/>
  <c r="E82" i="1"/>
  <c r="F80" i="1"/>
  <c r="E80" i="1"/>
  <c r="F76" i="1"/>
  <c r="E76" i="1"/>
  <c r="F75" i="1"/>
  <c r="E75" i="1"/>
  <c r="B75" i="1"/>
  <c r="B83" i="1" s="1"/>
  <c r="F74" i="1"/>
  <c r="E74" i="1"/>
  <c r="B74" i="1"/>
  <c r="B82" i="1" s="1"/>
  <c r="B73" i="1"/>
  <c r="B81" i="1" s="1"/>
  <c r="F72" i="1"/>
  <c r="E72" i="1"/>
  <c r="B72" i="1"/>
  <c r="B80" i="1" s="1"/>
  <c r="B71" i="1"/>
  <c r="B79" i="1" s="1"/>
  <c r="F68" i="1"/>
  <c r="E68" i="1"/>
  <c r="F67" i="1"/>
  <c r="E67" i="1"/>
  <c r="F66" i="1"/>
  <c r="E66" i="1"/>
  <c r="F65" i="1"/>
  <c r="E65" i="1"/>
  <c r="F63" i="1"/>
  <c r="E63" i="1"/>
  <c r="F59" i="1"/>
  <c r="E59" i="1"/>
  <c r="F56" i="1"/>
  <c r="E56" i="1"/>
  <c r="F53" i="1"/>
  <c r="E53" i="1"/>
  <c r="F52" i="1"/>
  <c r="E52" i="1"/>
  <c r="F47" i="1"/>
  <c r="E47" i="1"/>
  <c r="F45" i="1"/>
  <c r="E45" i="1"/>
  <c r="F40" i="1"/>
  <c r="E40" i="1"/>
  <c r="F39" i="1"/>
  <c r="E39" i="1"/>
  <c r="F37" i="1"/>
  <c r="E37" i="1"/>
  <c r="F35" i="1"/>
  <c r="E35" i="1"/>
  <c r="F34" i="1"/>
  <c r="E34" i="1"/>
  <c r="F30" i="1"/>
  <c r="E30" i="1"/>
  <c r="F24" i="1"/>
  <c r="E24" i="1"/>
  <c r="F23" i="1"/>
  <c r="E23" i="1"/>
  <c r="F22" i="1"/>
  <c r="E22" i="1"/>
  <c r="F19" i="1"/>
  <c r="E19" i="1"/>
  <c r="F18" i="1"/>
  <c r="E18" i="1"/>
  <c r="F15" i="1"/>
  <c r="E15" i="1"/>
  <c r="F11" i="1"/>
  <c r="E11" i="1"/>
  <c r="A11" i="1"/>
  <c r="A14" i="1" s="1"/>
  <c r="A15" i="1" s="1"/>
  <c r="A17" i="1" s="1"/>
  <c r="A18" i="1" s="1"/>
  <c r="A19" i="1" s="1"/>
  <c r="A22" i="1" s="1"/>
  <c r="A23" i="1" s="1"/>
  <c r="A24" i="1" s="1"/>
  <c r="A30" i="1" s="1"/>
  <c r="A32" i="1" s="1"/>
  <c r="A33" i="1" s="1"/>
  <c r="A34" i="1" s="1"/>
  <c r="A35" i="1" s="1"/>
  <c r="A37" i="1" s="1"/>
  <c r="A39" i="1" s="1"/>
  <c r="A40" i="1" s="1"/>
  <c r="F9" i="1"/>
  <c r="E9" i="1"/>
  <c r="A61" i="1" l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8" i="1" s="1"/>
  <c r="A79" i="1" s="1"/>
  <c r="A80" i="1" s="1"/>
  <c r="A81" i="1" s="1"/>
  <c r="A82" i="1" s="1"/>
  <c r="A83" i="1" s="1"/>
  <c r="A84" i="1" s="1"/>
  <c r="A85" i="1" s="1"/>
  <c r="A87" i="1" s="1"/>
  <c r="A88" i="1" s="1"/>
  <c r="A89" i="1" s="1"/>
  <c r="A90" i="1" s="1"/>
  <c r="A91" i="1" s="1"/>
  <c r="A92" i="1" s="1"/>
  <c r="A95" i="1" s="1"/>
  <c r="A96" i="1" s="1"/>
  <c r="A98" i="1" s="1"/>
  <c r="A100" i="1" s="1"/>
  <c r="A102" i="1" s="1"/>
  <c r="A103" i="1" s="1"/>
  <c r="A104" i="1" s="1"/>
  <c r="A105" i="1" s="1"/>
  <c r="A106" i="1" s="1"/>
  <c r="A108" i="1" s="1"/>
  <c r="A42" i="1"/>
  <c r="A44" i="1" s="1"/>
  <c r="A45" i="1" s="1"/>
  <c r="A47" i="1" s="1"/>
  <c r="A51" i="1" s="1"/>
  <c r="A52" i="1" s="1"/>
  <c r="A53" i="1" s="1"/>
  <c r="A55" i="1" s="1"/>
  <c r="A56" i="1" s="1"/>
  <c r="A58" i="1" s="1"/>
  <c r="A59" i="1" s="1"/>
</calcChain>
</file>

<file path=xl/sharedStrings.xml><?xml version="1.0" encoding="utf-8"?>
<sst xmlns="http://schemas.openxmlformats.org/spreadsheetml/2006/main" count="187" uniqueCount="163">
  <si>
    <t>OKLAHOMA GAS AND ELECTRIC COMPANY</t>
  </si>
  <si>
    <t>Attachment H, Addendum 2-A</t>
  </si>
  <si>
    <t>Comparison - 2024 Projected As Filed to 2024 Corrected</t>
  </si>
  <si>
    <t>Line</t>
  </si>
  <si>
    <t>No.</t>
  </si>
  <si>
    <t>2024 Projected As Filed</t>
  </si>
  <si>
    <t>2024 Projected Corrected, effective date 2/19/2024</t>
  </si>
  <si>
    <t>Dollar Difference</t>
  </si>
  <si>
    <t>Percent Difference</t>
  </si>
  <si>
    <t>Comments</t>
  </si>
  <si>
    <t>NET SPP OATT RELATED UPGRADES REV. REQ.</t>
  </si>
  <si>
    <t>MIXED RATE</t>
  </si>
  <si>
    <t>OG&amp;E ZONAL REVENUE REQUIREMENT for SPP OATT Attachment H, Sec. 1, Col. 3</t>
  </si>
  <si>
    <t xml:space="preserve">DIVISOR </t>
  </si>
  <si>
    <t xml:space="preserve">  TO's Transmission Network Load</t>
  </si>
  <si>
    <t>RATES</t>
  </si>
  <si>
    <t xml:space="preserve">  Annual Cost ($/kW/Yr)</t>
  </si>
  <si>
    <t xml:space="preserve">  P-to-P Rate ($/kW/Mo) </t>
  </si>
  <si>
    <t xml:space="preserve">  Weekly P-To-P Rate ($/kW/Wk)</t>
  </si>
  <si>
    <t xml:space="preserve">  Daily P-To-P Rate ($/kW/Day)</t>
  </si>
  <si>
    <t xml:space="preserve">  Hourly P-To-P Rate ($/MWh)</t>
  </si>
  <si>
    <t>REVENUE REQUIREMENT (w/o incentives)</t>
  </si>
  <si>
    <t xml:space="preserve">REVENUE CREDITS </t>
  </si>
  <si>
    <t xml:space="preserve">    Other Transmission Revenue</t>
  </si>
  <si>
    <t>Total Revenue Credits</t>
  </si>
  <si>
    <t>NET REVENUE REQUIREMENT (w/o incentives)</t>
  </si>
  <si>
    <t>PRIOR YEAR TRUE-UP ADJUSTMENT w/interest</t>
  </si>
  <si>
    <t>SPP OATT RELATED Base Plan Upgrades TU Adjustment</t>
  </si>
  <si>
    <t>TOTAL REVENUE REQUIRMENT (w/o incentives)</t>
  </si>
  <si>
    <t>new line in corrected template</t>
  </si>
  <si>
    <t>SPP OATT RELATED Base Plan Upgrades TU RR</t>
  </si>
  <si>
    <t>ADDITIONAL REVENUE REQUIREMENT (w/ incentives)   (Note C) &amp; (Worksheet F, ln 61)</t>
  </si>
  <si>
    <t xml:space="preserve">NET PLANT CARRYING CHARGE (w/o incentives) </t>
  </si>
  <si>
    <t xml:space="preserve">  Annual Rate</t>
  </si>
  <si>
    <t xml:space="preserve">  Monthly Rate</t>
  </si>
  <si>
    <t>NET PLANT CARRYING CHARGE, W/O DEPRECIATION (w/o incentives)    (Note B)</t>
  </si>
  <si>
    <t>NET PLANT CARRYING CHARGE, W/O DEPRECIATION, INCOME TAXES AND RETURN     (Note B)</t>
  </si>
  <si>
    <t>GROSS PLANT IN SERVICE</t>
  </si>
  <si>
    <t xml:space="preserve">  Production</t>
  </si>
  <si>
    <t xml:space="preserve"> </t>
  </si>
  <si>
    <t xml:space="preserve">  Transmission</t>
  </si>
  <si>
    <t xml:space="preserve">  Distribution</t>
  </si>
  <si>
    <t xml:space="preserve">  General Plant   </t>
  </si>
  <si>
    <t xml:space="preserve">  Intangible Plant</t>
  </si>
  <si>
    <t>TOTAL GROSS PLANT</t>
  </si>
  <si>
    <t>GROSS PLANT ALLOCATOR</t>
  </si>
  <si>
    <t>ACCUMULATED DEPRECIATION</t>
  </si>
  <si>
    <t>TOTAL ACCUMULATED DEPRECIATION</t>
  </si>
  <si>
    <t>NET PLANT IN SERVICE</t>
  </si>
  <si>
    <t>TOTAL NET PLANT IN SERVICE</t>
  </si>
  <si>
    <t>NET PLANT ALLOCATOR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</si>
  <si>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</si>
  <si>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</si>
  <si>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</si>
  <si>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</si>
  <si>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</si>
  <si>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</si>
  <si>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>57a</t>
  </si>
  <si>
    <t xml:space="preserve">  Account No. 254</t>
  </si>
  <si>
    <t>57b</t>
  </si>
  <si>
    <t xml:space="preserve">  Account No. 182.3</t>
  </si>
  <si>
    <t xml:space="preserve">  Unfunded Reserves</t>
  </si>
  <si>
    <t>TOTAL ADJUSTMENTS</t>
  </si>
  <si>
    <t>UNAMORTIZED ABANDONED PLANT</t>
  </si>
  <si>
    <t>60a</t>
  </si>
  <si>
    <t>Construction Work in Progress (CWIP)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</si>
  <si>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</si>
  <si>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</si>
  <si>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</si>
  <si>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</si>
  <si>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</si>
  <si>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TOTAL WORKING CAPITAL</t>
  </si>
  <si>
    <t>RATE BASE</t>
  </si>
  <si>
    <t>OPERATION &amp; MAINTENANCE EXPENSE</t>
  </si>
  <si>
    <t xml:space="preserve">  Transmission </t>
  </si>
  <si>
    <t>68a</t>
  </si>
  <si>
    <t xml:space="preserve">     Less Extraordinary &amp; Storm Cost Amortization</t>
  </si>
  <si>
    <t xml:space="preserve">     Less expenses for LSE cost responsibility     </t>
  </si>
  <si>
    <t xml:space="preserve">     Less Account 561 (Load Dispatching)</t>
  </si>
  <si>
    <t xml:space="preserve">     Less Account 565</t>
  </si>
  <si>
    <t xml:space="preserve">     Plus Acct 565 native load, zonal or pool </t>
  </si>
  <si>
    <t xml:space="preserve">     Transmission Subtotal</t>
  </si>
  <si>
    <t xml:space="preserve">  Administrative and General</t>
  </si>
  <si>
    <t xml:space="preserve">     Less:  Acct. 924, Property Insurance</t>
  </si>
  <si>
    <t xml:space="preserve">     Less:  Acct. 928, Reg. Com. Exp.</t>
  </si>
  <si>
    <t xml:space="preserve">     Less:  Acct. 930.1, Gen. Advert. Exp.</t>
  </si>
  <si>
    <t xml:space="preserve">     Less:  Acct. 930.2, Misc. General Exp.</t>
  </si>
  <si>
    <t xml:space="preserve">     Less:  PBOP amount included in Line 74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</si>
  <si>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</si>
  <si>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</si>
  <si>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</si>
  <si>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</si>
  <si>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</si>
  <si>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</si>
  <si>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</si>
  <si>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</si>
  <si>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</si>
  <si>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</si>
  <si>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</si>
  <si>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</si>
  <si>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</si>
  <si>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</si>
  <si>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</si>
  <si>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</si>
  <si>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</si>
  <si>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</si>
  <si>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</si>
  <si>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</si>
  <si>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</si>
  <si>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</si>
  <si>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</si>
  <si>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</si>
  <si>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</si>
  <si>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</si>
  <si>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     T=1 - {[(1 - SIT) * (1 - FIT)] / (1 - SIT * FIT * p)} =</t>
  </si>
  <si>
    <t xml:space="preserve">     CIT=(T/1-T) * (1-(WCLTD/R)) =</t>
  </si>
  <si>
    <t xml:space="preserve">       where WCLTD=(ln 138) and R= (ln 141)</t>
  </si>
  <si>
    <t xml:space="preserve">       and FIT, SIT &amp; p are as given in Note M.</t>
  </si>
  <si>
    <t xml:space="preserve">      1 / (1 - T)  = (from ln 108)</t>
  </si>
  <si>
    <t xml:space="preserve">Amortized Investment Tax Credit </t>
  </si>
  <si>
    <t>112a</t>
  </si>
  <si>
    <t>(Excess)/Deficient ADIT Amortization - Protected</t>
  </si>
  <si>
    <t>112b</t>
  </si>
  <si>
    <t>(Excess)/Deficient ADIT Amortization - Unprotected</t>
  </si>
  <si>
    <t xml:space="preserve">Income Tax Calculation </t>
  </si>
  <si>
    <t xml:space="preserve">     ITC adjustment</t>
  </si>
  <si>
    <t>114a</t>
  </si>
  <si>
    <t>114b</t>
  </si>
  <si>
    <t>TOTAL INCOME TAXES</t>
  </si>
  <si>
    <t>RETURN   (Rate Base * Rate of Return)</t>
  </si>
  <si>
    <t>REVENUE REQUIREMENT      (sum lns 91, 98, 106, 116, 117)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</si>
  <si>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</si>
  <si>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</si>
  <si>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</si>
  <si>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</si>
  <si>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</si>
  <si>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</si>
  <si>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</si>
  <si>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</si>
  <si>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Total</t>
  </si>
  <si>
    <t>Transmission related amount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</si>
  <si>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</si>
  <si>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</si>
  <si>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</si>
  <si>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</si>
  <si>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</si>
  <si>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</si>
  <si>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Long Term Debt</t>
  </si>
  <si>
    <t xml:space="preserve">Preferred Stock  </t>
  </si>
  <si>
    <t>Common Stock</t>
  </si>
  <si>
    <t xml:space="preserve">   Total</t>
  </si>
  <si>
    <t>FIT =</t>
  </si>
  <si>
    <t>SIT=</t>
  </si>
  <si>
    <t>p =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</si>
  <si>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</si>
  <si>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</si>
  <si>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</si>
  <si>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</si>
  <si>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</si>
  <si>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</si>
  <si>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Off-Peak</t>
  </si>
  <si>
    <t>Peak</t>
  </si>
  <si>
    <t>FERC Order ER24-718-000 was effective 2/19/2024.  To implement the rate effective 2/19/2024 we created a mixed rate of what was effective for 49 days "AS FILED" and 317 days at  the new rate using the corrected template.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</si>
</sst>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&quot;$&quot;#,##0.000000000000"/>
    <numFmt numFmtId="165" formatCode="&quot;$&quot;#,##0.00"/>
    <numFmt numFmtId="166" formatCode="_(* #,##0_);_(* \(#,##0\);_(* &quot;-&quot;??_);_(@_)"/>
    <numFmt numFmtId="167" formatCode="&quot;$&quot;#,##0"/>
    <numFmt numFmtId="168" formatCode="_(* #,##0.000_);_(* \(#,##0.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_);_(* \(#,##0.0000\);_(* &quot;-&quot;??_);_(@_)"/>
    <numFmt numFmtId="172" formatCode="0.000"/>
  </numFmts>
  <fonts count="9">
    <font>
      <sz val="10"/>
      <name val="Arial"/>
      <family val="2"/>
    </font>
    <font>
      <sz val="12"/>
      <name val="Arial MT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2"/>
      <color indexed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Protection="0"/>
  </cellStyleXfs>
  <cellXfs count="38">
    <xf numFmtId="0" fontId="0" fillId="0" borderId="0" xfId="0"/>
    <xf numFmtId="0" fontId="0" fillId="0" borderId="0" xfId="0" applyAlignment="1">
      <alignment horizontal="center" wrapText="1"/>
    </xf>
    <xf numFmtId="0" fontId="4" fillId="0" borderId="0" xfId="3" applyNumberFormat="1" applyFont="1" applyProtection="1">
      <protection locked="0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166" fontId="5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10" fontId="0" fillId="0" borderId="0" xfId="2" applyNumberFormat="1" applyFont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167" fontId="4" fillId="0" borderId="0" xfId="3" applyNumberFormat="1" applyFont="1" applyAlignment="1">
      <alignment horizontal="center"/>
    </xf>
    <xf numFmtId="168" fontId="0" fillId="0" borderId="0" xfId="1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4" fillId="0" borderId="0" xfId="1" applyNumberFormat="1" applyFont="1" applyAlignment="1" applyProtection="1">
      <alignment horizontal="center"/>
      <protection locked="0"/>
    </xf>
    <xf numFmtId="169" fontId="0" fillId="0" borderId="0" xfId="1" applyNumberFormat="1" applyFont="1" applyAlignment="1">
      <alignment horizontal="center"/>
    </xf>
    <xf numFmtId="164" fontId="4" fillId="0" borderId="0" xfId="3" applyFont="1"/>
    <xf numFmtId="170" fontId="0" fillId="0" borderId="0" xfId="1" applyNumberFormat="1" applyFont="1" applyAlignment="1">
      <alignment horizontal="center"/>
    </xf>
    <xf numFmtId="171" fontId="0" fillId="0" borderId="0" xfId="1" applyNumberFormat="1" applyFont="1" applyAlignment="1">
      <alignment horizontal="center"/>
    </xf>
    <xf numFmtId="0" fontId="8" fillId="0" borderId="0" xfId="0" applyFont="1"/>
    <xf numFmtId="0" fontId="6" fillId="2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6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168" fontId="0" fillId="0" borderId="0" xfId="1" applyNumberFormat="1" applyFont="1" applyFill="1" applyAlignment="1">
      <alignment horizontal="center"/>
    </xf>
    <xf numFmtId="166" fontId="5" fillId="0" borderId="0" xfId="1" applyNumberFormat="1" applyFont="1" applyFill="1" applyAlignment="1">
      <alignment horizontal="center"/>
    </xf>
    <xf numFmtId="168" fontId="5" fillId="0" borderId="0" xfId="1" applyNumberFormat="1" applyFont="1" applyFill="1" applyAlignment="1">
      <alignment horizontal="center"/>
    </xf>
    <xf numFmtId="166" fontId="3" fillId="2" borderId="0" xfId="1" applyNumberFormat="1" applyFont="1" applyFill="1" applyAlignment="1">
      <alignment horizontal="center"/>
    </xf>
    <xf numFmtId="172" fontId="3" fillId="2" borderId="0" xfId="3" applyNumberFormat="1" applyFont="1" applyFill="1" applyAlignment="1">
      <alignment horizontal="center"/>
    </xf>
    <xf numFmtId="172" fontId="0" fillId="0" borderId="0" xfId="0" applyNumberFormat="1"/>
    <xf numFmtId="0" fontId="5" fillId="2" borderId="2" xfId="3" applyNumberFormat="1" applyFont="1" applyFill="1" applyBorder="1" applyAlignment="1" applyProtection="1">
      <alignment horizontal="center"/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5" fontId="4" fillId="0" borderId="0" xfId="3" applyNumberFormat="1" applyFont="1" applyAlignment="1" applyProtection="1">
      <alignment horizontal="center"/>
      <protection locked="0"/>
    </xf>
    <xf numFmtId="165" fontId="0" fillId="0" borderId="0" xfId="0" applyNumberFormat="1"/>
    <xf numFmtId="43" fontId="0" fillId="0" borderId="0" xfId="0" applyNumberFormat="1"/>
  </cellXfs>
  <cellStyles count="4">
    <cellStyle name="Comma" xfId="1" builtinId="3"/>
    <cellStyle name="Normal" xfId="0" builtinId="0"/>
    <cellStyle name="Normal_FN1 Ratebase Draft SPP template (6-11-04) v2" xfId="3" xr:uid="{2CC7531B-2312-45C2-B0C1-F5D883C7CDC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  <sheetName val="AR-F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  <sheetName val="AL - Page 1, CWC"/>
      <sheetName val="Table"/>
      <sheetName val="data entry"/>
      <sheetName val="e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C7894-F282-4FDC-A037-205B984FB1B3}">
  <sheetPr>
    <tabColor rgb="FF00B050"/>
  </sheetPr>
  <dimension ref="A2:K220"/>
  <sheetViews>
    <sheetView tabSelected="1" workbookViewId="0">
      <selection activeCell="J15" sqref="J15"/>
    </sheetView>
  </sheetViews>
  <sheetFormatPr defaultRowHeight="13.2"/>
  <cols>
    <col min="1" max="1" width="5" bestFit="1" customWidth="1"/>
    <col min="2" max="2" width="59.6640625" customWidth="1"/>
    <col min="3" max="3" width="22.21875" style="3" customWidth="1"/>
    <col min="4" max="4" width="25.88671875" style="3" customWidth="1"/>
    <col min="5" max="5" width="14.44140625" style="3" customWidth="1"/>
    <col min="6" max="6" width="18.77734375" style="4" customWidth="1"/>
    <col min="7" max="7" width="32.88671875" customWidth="1"/>
    <col min="8" max="8" width="17.21875" customWidth="1"/>
    <col min="9" max="9" width="15" bestFit="1" customWidth="1"/>
    <col min="10" max="10" width="13.77734375" bestFit="1" customWidth="1"/>
    <col min="11" max="11" width="14.77734375" bestFit="1" customWidth="1"/>
  </cols>
  <sheetData>
    <row r="2" spans="1:11" ht="17.399999999999999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11" ht="15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11" ht="15">
      <c r="A4" s="35" t="s">
        <v>2</v>
      </c>
      <c r="B4" s="35"/>
      <c r="C4" s="35"/>
      <c r="D4" s="35"/>
      <c r="E4" s="35"/>
      <c r="F4" s="35"/>
      <c r="G4" s="35"/>
      <c r="H4" s="35"/>
      <c r="I4" s="35"/>
    </row>
    <row r="7" spans="1:11" ht="15">
      <c r="A7" s="1" t="s">
        <v>3</v>
      </c>
      <c r="B7" s="2"/>
    </row>
    <row r="8" spans="1:11" ht="26.4">
      <c r="A8" s="5" t="s">
        <v>4</v>
      </c>
      <c r="B8" s="2"/>
      <c r="C8" s="6" t="s">
        <v>5</v>
      </c>
      <c r="D8" s="6" t="s">
        <v>6</v>
      </c>
      <c r="E8" s="6" t="s">
        <v>7</v>
      </c>
      <c r="F8" s="7" t="s">
        <v>8</v>
      </c>
      <c r="G8" s="7" t="s">
        <v>9</v>
      </c>
    </row>
    <row r="9" spans="1:11">
      <c r="A9" s="1">
        <v>1</v>
      </c>
      <c r="B9" s="8" t="s">
        <v>10</v>
      </c>
      <c r="C9" s="3">
        <v>148954034.98247945</v>
      </c>
      <c r="D9" s="3">
        <v>148954035</v>
      </c>
      <c r="E9" s="3">
        <f>D9-C9</f>
        <v>1.7520546913146973E-2</v>
      </c>
      <c r="F9" s="9">
        <f>(D9/C9)-1</f>
        <v>1.1762391061154176E-10</v>
      </c>
    </row>
    <row r="10" spans="1:11" ht="13.8" thickBot="1">
      <c r="A10" s="1"/>
      <c r="B10" s="8"/>
      <c r="F10" s="9"/>
      <c r="G10" s="10"/>
      <c r="H10" s="32" t="s">
        <v>11</v>
      </c>
      <c r="I10" s="10"/>
    </row>
    <row r="11" spans="1:11" ht="100.8">
      <c r="A11" s="22">
        <f>A9+1</f>
        <v>2</v>
      </c>
      <c r="B11" s="23" t="s">
        <v>12</v>
      </c>
      <c r="C11" s="24">
        <v>103491571</v>
      </c>
      <c r="D11" s="24">
        <v>108373200</v>
      </c>
      <c r="E11" s="24">
        <f t="shared" ref="E11:E76" si="0">D11-C11</f>
        <v>4881629</v>
      </c>
      <c r="F11" s="25">
        <f t="shared" ref="F11:F76" si="1">(D11/C11)-1</f>
        <v>4.7169339037282487E-2</v>
      </c>
      <c r="G11" s="21" t="s">
        <v>162</v>
      </c>
      <c r="H11" s="29">
        <f>C11*(49/366)+D11*(317/366)</f>
        <v>107719648.57650273</v>
      </c>
      <c r="I11" s="11"/>
      <c r="J11" s="36"/>
      <c r="K11" s="36"/>
    </row>
    <row r="12" spans="1:11">
      <c r="A12" s="1"/>
      <c r="B12" s="8"/>
      <c r="F12" s="9"/>
      <c r="K12" s="37"/>
    </row>
    <row r="13" spans="1:11">
      <c r="A13" s="1"/>
      <c r="B13" s="8"/>
      <c r="F13" s="9"/>
    </row>
    <row r="14" spans="1:11">
      <c r="A14" s="1">
        <f>+A11+1</f>
        <v>3</v>
      </c>
      <c r="B14" s="8" t="s">
        <v>13</v>
      </c>
      <c r="F14" s="9"/>
    </row>
    <row r="15" spans="1:11">
      <c r="A15" s="1">
        <f>A14+1</f>
        <v>4</v>
      </c>
      <c r="B15" s="8" t="s">
        <v>14</v>
      </c>
      <c r="C15" s="3">
        <v>5795752.5833333321</v>
      </c>
      <c r="D15" s="3">
        <v>5795753</v>
      </c>
      <c r="E15" s="3">
        <f t="shared" si="0"/>
        <v>0.4166666679084301</v>
      </c>
      <c r="F15" s="9">
        <f t="shared" si="1"/>
        <v>7.1891727904116465E-8</v>
      </c>
    </row>
    <row r="16" spans="1:11">
      <c r="A16" s="1"/>
      <c r="B16" s="8"/>
      <c r="F16" s="9"/>
    </row>
    <row r="17" spans="1:8">
      <c r="A17" s="1">
        <f>+A15+1</f>
        <v>5</v>
      </c>
      <c r="B17" s="23" t="s">
        <v>15</v>
      </c>
      <c r="C17" s="24"/>
      <c r="D17" s="24"/>
      <c r="E17" s="24"/>
      <c r="F17" s="25"/>
    </row>
    <row r="18" spans="1:8">
      <c r="A18" s="1">
        <f>+A17+1</f>
        <v>6</v>
      </c>
      <c r="B18" s="23" t="s">
        <v>16</v>
      </c>
      <c r="C18" s="26">
        <v>17.856450767614422</v>
      </c>
      <c r="D18" s="26">
        <v>18.698727868882116</v>
      </c>
      <c r="E18" s="26">
        <f t="shared" si="0"/>
        <v>0.84227710126769395</v>
      </c>
      <c r="F18" s="25">
        <f t="shared" si="1"/>
        <v>4.71693458139677E-2</v>
      </c>
      <c r="H18" s="30">
        <f>C18*(49/366)+D18*(317/366)</f>
        <v>18.585963994668681</v>
      </c>
    </row>
    <row r="19" spans="1:8">
      <c r="A19" s="1">
        <f>A18+1</f>
        <v>7</v>
      </c>
      <c r="B19" s="23" t="s">
        <v>17</v>
      </c>
      <c r="C19" s="26">
        <v>1.4880375639678685</v>
      </c>
      <c r="D19" s="26">
        <v>1.558227322406843</v>
      </c>
      <c r="E19" s="26">
        <f t="shared" si="0"/>
        <v>7.018975843897457E-2</v>
      </c>
      <c r="F19" s="25">
        <f t="shared" si="1"/>
        <v>4.71693458139677E-2</v>
      </c>
      <c r="H19" s="30">
        <f>C19*(49/366)+D19*(317/366)</f>
        <v>1.5488303328890567</v>
      </c>
    </row>
    <row r="20" spans="1:8">
      <c r="A20" s="1"/>
      <c r="B20" s="23"/>
      <c r="C20" s="24"/>
      <c r="D20" s="24"/>
      <c r="E20" s="24"/>
      <c r="F20" s="25"/>
      <c r="H20" s="31"/>
    </row>
    <row r="21" spans="1:8">
      <c r="A21" s="1"/>
      <c r="B21" s="23"/>
      <c r="C21" s="27" t="s">
        <v>160</v>
      </c>
      <c r="D21" s="27" t="s">
        <v>160</v>
      </c>
      <c r="E21" s="24"/>
      <c r="F21" s="25"/>
      <c r="H21" s="27" t="s">
        <v>160</v>
      </c>
    </row>
    <row r="22" spans="1:8">
      <c r="A22" s="1">
        <f>A19+1</f>
        <v>8</v>
      </c>
      <c r="B22" s="23" t="s">
        <v>18</v>
      </c>
      <c r="C22" s="26">
        <v>0.34339328399258506</v>
      </c>
      <c r="D22" s="26">
        <v>0.3595909205554253</v>
      </c>
      <c r="E22" s="26">
        <f t="shared" si="0"/>
        <v>1.6197636562840234E-2</v>
      </c>
      <c r="F22" s="25">
        <f t="shared" si="1"/>
        <v>4.71693458139677E-2</v>
      </c>
      <c r="H22" s="30">
        <f>C22*(49/366)+D22*(317/366)</f>
        <v>0.35742238451285924</v>
      </c>
    </row>
    <row r="23" spans="1:8">
      <c r="A23" s="1">
        <f>A22+1</f>
        <v>9</v>
      </c>
      <c r="B23" s="23" t="s">
        <v>19</v>
      </c>
      <c r="C23" s="26">
        <v>4.9056183427512154E-2</v>
      </c>
      <c r="D23" s="26">
        <v>5.1370131507917902E-2</v>
      </c>
      <c r="E23" s="26">
        <f t="shared" si="0"/>
        <v>2.3139480804057477E-3</v>
      </c>
      <c r="F23" s="25">
        <f t="shared" si="1"/>
        <v>4.71693458139677E-2</v>
      </c>
      <c r="H23" s="30">
        <f>C23*(49/366)+D23*(317/366)</f>
        <v>5.1060340644694176E-2</v>
      </c>
    </row>
    <row r="24" spans="1:8">
      <c r="A24" s="1">
        <f>A23+1</f>
        <v>10</v>
      </c>
      <c r="B24" s="23" t="s">
        <v>20</v>
      </c>
      <c r="C24" s="26">
        <v>2.0440076428130065</v>
      </c>
      <c r="D24" s="26">
        <v>2.140422146163246</v>
      </c>
      <c r="E24" s="26">
        <f t="shared" si="0"/>
        <v>9.6414503350239489E-2</v>
      </c>
      <c r="F24" s="25">
        <f t="shared" si="1"/>
        <v>4.71693458139677E-2</v>
      </c>
      <c r="H24" s="30">
        <f>C24*(49/366)+D24*(317/366)</f>
        <v>2.1275141935289241</v>
      </c>
    </row>
    <row r="25" spans="1:8">
      <c r="A25" s="1"/>
      <c r="B25" s="23"/>
      <c r="C25" s="28" t="s">
        <v>161</v>
      </c>
      <c r="D25" s="28" t="s">
        <v>161</v>
      </c>
      <c r="E25" s="26"/>
      <c r="F25" s="25"/>
      <c r="H25" s="28" t="s">
        <v>161</v>
      </c>
    </row>
    <row r="26" spans="1:8">
      <c r="A26" s="1"/>
      <c r="B26" s="23" t="s">
        <v>18</v>
      </c>
      <c r="C26" s="26">
        <v>0.34339328399258506</v>
      </c>
      <c r="D26" s="26">
        <v>0.3595909205554253</v>
      </c>
      <c r="E26" s="26">
        <f t="shared" ref="E26:E28" si="2">D26-C26</f>
        <v>1.6197636562840234E-2</v>
      </c>
      <c r="F26" s="25">
        <f t="shared" ref="F26:F28" si="3">(D26/C26)-1</f>
        <v>4.71693458139677E-2</v>
      </c>
      <c r="H26" s="30">
        <f>C26*(49/366)+D26*(317/366)</f>
        <v>0.35742238451285924</v>
      </c>
    </row>
    <row r="27" spans="1:8">
      <c r="A27" s="1"/>
      <c r="B27" s="23" t="s">
        <v>19</v>
      </c>
      <c r="C27" s="26">
        <v>6.8678656798517007E-2</v>
      </c>
      <c r="D27" s="26">
        <v>7.1918184111085054E-2</v>
      </c>
      <c r="E27" s="26">
        <f t="shared" si="2"/>
        <v>3.2395273125680468E-3</v>
      </c>
      <c r="F27" s="25">
        <f t="shared" si="3"/>
        <v>4.71693458139677E-2</v>
      </c>
      <c r="H27" s="30">
        <f>C27*(49/366)+D27*(317/366)</f>
        <v>7.1484476902571842E-2</v>
      </c>
    </row>
    <row r="28" spans="1:8">
      <c r="A28" s="1"/>
      <c r="B28" s="23" t="s">
        <v>20</v>
      </c>
      <c r="C28" s="26">
        <v>4.2924160499073132</v>
      </c>
      <c r="D28" s="26">
        <v>4.4948865069428159</v>
      </c>
      <c r="E28" s="26">
        <f t="shared" si="2"/>
        <v>0.2024704570355027</v>
      </c>
      <c r="F28" s="25">
        <f t="shared" si="3"/>
        <v>4.7169345813967478E-2</v>
      </c>
      <c r="H28" s="30">
        <f>C28*(49/366)+D28*(317/366)</f>
        <v>4.4677798064107401</v>
      </c>
    </row>
    <row r="29" spans="1:8">
      <c r="A29" s="1"/>
      <c r="B29" s="8"/>
      <c r="F29" s="9"/>
    </row>
    <row r="30" spans="1:8">
      <c r="A30" s="1">
        <f>A24+1</f>
        <v>11</v>
      </c>
      <c r="B30" s="8" t="s">
        <v>21</v>
      </c>
      <c r="C30" s="3">
        <v>280916771.83746171</v>
      </c>
      <c r="D30" s="3">
        <v>280916771.83746171</v>
      </c>
      <c r="E30" s="3">
        <f t="shared" si="0"/>
        <v>0</v>
      </c>
      <c r="F30" s="9">
        <f t="shared" si="1"/>
        <v>0</v>
      </c>
    </row>
    <row r="31" spans="1:8">
      <c r="A31" s="1"/>
      <c r="B31" s="8"/>
      <c r="F31" s="9"/>
    </row>
    <row r="32" spans="1:8">
      <c r="A32" s="1">
        <f>+A30+1</f>
        <v>12</v>
      </c>
      <c r="B32" s="8" t="s">
        <v>22</v>
      </c>
      <c r="F32" s="9"/>
    </row>
    <row r="33" spans="1:7">
      <c r="A33" s="1">
        <f>A32+1</f>
        <v>13</v>
      </c>
      <c r="B33" s="8"/>
      <c r="F33" s="9"/>
    </row>
    <row r="34" spans="1:7">
      <c r="A34" s="1">
        <f>A33+1</f>
        <v>14</v>
      </c>
      <c r="B34" s="8" t="s">
        <v>23</v>
      </c>
      <c r="C34" s="3">
        <v>19346012.560955215</v>
      </c>
      <c r="D34" s="3">
        <v>19346012.560955215</v>
      </c>
      <c r="E34" s="3">
        <f t="shared" si="0"/>
        <v>0</v>
      </c>
      <c r="F34" s="9">
        <f t="shared" si="1"/>
        <v>0</v>
      </c>
    </row>
    <row r="35" spans="1:7">
      <c r="A35" s="1">
        <f>A34+1</f>
        <v>15</v>
      </c>
      <c r="B35" s="8" t="s">
        <v>24</v>
      </c>
      <c r="C35" s="3">
        <v>19346012.560955215</v>
      </c>
      <c r="D35" s="3">
        <v>19346012.560955215</v>
      </c>
      <c r="E35" s="3">
        <f t="shared" si="0"/>
        <v>0</v>
      </c>
      <c r="F35" s="9">
        <f t="shared" si="1"/>
        <v>0</v>
      </c>
    </row>
    <row r="36" spans="1:7">
      <c r="A36" s="1"/>
      <c r="B36" s="8"/>
      <c r="F36" s="9"/>
    </row>
    <row r="37" spans="1:7">
      <c r="A37" s="1">
        <f>A35+1</f>
        <v>16</v>
      </c>
      <c r="B37" s="8" t="s">
        <v>25</v>
      </c>
      <c r="C37" s="3">
        <v>261570759.27650648</v>
      </c>
      <c r="D37" s="3">
        <v>261570759.27650648</v>
      </c>
      <c r="E37" s="3">
        <f t="shared" si="0"/>
        <v>0</v>
      </c>
      <c r="F37" s="9">
        <f t="shared" si="1"/>
        <v>0</v>
      </c>
    </row>
    <row r="38" spans="1:7">
      <c r="A38" s="1"/>
      <c r="B38" s="8"/>
      <c r="F38" s="9"/>
    </row>
    <row r="39" spans="1:7">
      <c r="A39" s="1">
        <f>A37+1</f>
        <v>17</v>
      </c>
      <c r="B39" s="8" t="s">
        <v>26</v>
      </c>
      <c r="C39" s="3">
        <v>-638105.74264821422</v>
      </c>
      <c r="D39" s="3">
        <v>-638105.74264821422</v>
      </c>
      <c r="E39" s="3">
        <f t="shared" si="0"/>
        <v>0</v>
      </c>
      <c r="F39" s="9">
        <f t="shared" si="1"/>
        <v>0</v>
      </c>
    </row>
    <row r="40" spans="1:7">
      <c r="A40" s="1">
        <f>A39+1</f>
        <v>18</v>
      </c>
      <c r="B40" s="8" t="s">
        <v>27</v>
      </c>
      <c r="C40" s="3">
        <v>4881629.6855547391</v>
      </c>
      <c r="D40" s="3">
        <v>4881629.6855547391</v>
      </c>
      <c r="E40" s="3">
        <f t="shared" si="0"/>
        <v>0</v>
      </c>
      <c r="F40" s="9">
        <f t="shared" si="1"/>
        <v>0</v>
      </c>
    </row>
    <row r="41" spans="1:7">
      <c r="A41" s="1"/>
      <c r="B41" s="8"/>
      <c r="F41" s="9"/>
    </row>
    <row r="42" spans="1:7">
      <c r="A42" s="1">
        <f>A40+1</f>
        <v>19</v>
      </c>
      <c r="B42" s="8" t="s">
        <v>28</v>
      </c>
      <c r="D42" s="3">
        <v>257327235.33359995</v>
      </c>
      <c r="F42" s="9"/>
      <c r="G42" t="s">
        <v>29</v>
      </c>
    </row>
    <row r="43" spans="1:7">
      <c r="A43" s="1"/>
      <c r="B43" s="8"/>
      <c r="F43" s="9"/>
    </row>
    <row r="44" spans="1:7">
      <c r="A44" s="1">
        <f>A42+1</f>
        <v>20</v>
      </c>
      <c r="B44" s="8" t="s">
        <v>30</v>
      </c>
      <c r="D44" s="3">
        <v>148954034.98247945</v>
      </c>
      <c r="F44" s="9"/>
      <c r="G44" t="s">
        <v>29</v>
      </c>
    </row>
    <row r="45" spans="1:7" ht="26.4">
      <c r="A45" s="1">
        <f>A44+1</f>
        <v>21</v>
      </c>
      <c r="B45" s="8" t="s">
        <v>31</v>
      </c>
      <c r="C45" s="3">
        <v>0</v>
      </c>
      <c r="D45" s="3">
        <v>0</v>
      </c>
      <c r="E45" s="3">
        <f t="shared" si="0"/>
        <v>0</v>
      </c>
      <c r="F45" s="9" t="e">
        <f t="shared" si="1"/>
        <v>#DIV/0!</v>
      </c>
    </row>
    <row r="46" spans="1:7">
      <c r="A46" s="1"/>
      <c r="B46" s="8"/>
      <c r="F46" s="9"/>
    </row>
    <row r="47" spans="1:7" ht="26.4">
      <c r="A47" s="1">
        <f>A45+1</f>
        <v>22</v>
      </c>
      <c r="B47" s="8" t="s">
        <v>12</v>
      </c>
      <c r="C47" s="3">
        <v>103491570.66556576</v>
      </c>
      <c r="D47" s="3">
        <v>108373200.3511205</v>
      </c>
      <c r="E47" s="3">
        <f t="shared" si="0"/>
        <v>4881629.6855547428</v>
      </c>
      <c r="F47" s="9">
        <f t="shared" si="1"/>
        <v>4.71693458139677E-2</v>
      </c>
    </row>
    <row r="48" spans="1:7" ht="15">
      <c r="A48" s="1"/>
      <c r="B48" s="8"/>
      <c r="C48" s="13"/>
      <c r="F48" s="9"/>
    </row>
    <row r="49" spans="1:6" ht="15">
      <c r="A49" s="1"/>
      <c r="B49" s="8"/>
      <c r="C49" s="13"/>
      <c r="F49" s="9"/>
    </row>
    <row r="50" spans="1:6" ht="15">
      <c r="A50" s="1"/>
      <c r="B50" s="8"/>
      <c r="C50" s="14"/>
      <c r="F50" s="9"/>
    </row>
    <row r="51" spans="1:6" ht="15">
      <c r="A51" s="1">
        <f>A47+1</f>
        <v>23</v>
      </c>
      <c r="B51" s="8" t="s">
        <v>32</v>
      </c>
      <c r="C51" s="14"/>
      <c r="F51" s="9"/>
    </row>
    <row r="52" spans="1:6">
      <c r="A52" s="1">
        <f>A51+1</f>
        <v>24</v>
      </c>
      <c r="B52" s="8" t="s">
        <v>33</v>
      </c>
      <c r="C52" s="9">
        <v>0.1181314919806673</v>
      </c>
      <c r="D52" s="9">
        <v>0.1181314919806673</v>
      </c>
      <c r="E52" s="3">
        <f t="shared" si="0"/>
        <v>0</v>
      </c>
      <c r="F52" s="9">
        <f t="shared" si="1"/>
        <v>0</v>
      </c>
    </row>
    <row r="53" spans="1:6">
      <c r="A53" s="1">
        <f>A52+1</f>
        <v>25</v>
      </c>
      <c r="B53" s="8" t="s">
        <v>34</v>
      </c>
      <c r="C53" s="9">
        <v>9.8442909983889413E-3</v>
      </c>
      <c r="D53" s="9">
        <v>9.8442909983889413E-3</v>
      </c>
      <c r="E53" s="3">
        <f t="shared" si="0"/>
        <v>0</v>
      </c>
      <c r="F53" s="9">
        <f t="shared" si="1"/>
        <v>0</v>
      </c>
    </row>
    <row r="54" spans="1:6">
      <c r="A54" s="1"/>
      <c r="B54" s="8"/>
      <c r="C54" s="9"/>
      <c r="D54" s="9"/>
      <c r="F54" s="9"/>
    </row>
    <row r="55" spans="1:6" ht="26.4">
      <c r="A55" s="1">
        <f>A53+1</f>
        <v>26</v>
      </c>
      <c r="B55" s="8" t="s">
        <v>35</v>
      </c>
      <c r="C55" s="9"/>
      <c r="D55" s="9"/>
      <c r="F55" s="9"/>
    </row>
    <row r="56" spans="1:6">
      <c r="A56" s="1">
        <f>A55+1</f>
        <v>27</v>
      </c>
      <c r="B56" s="8" t="s">
        <v>33</v>
      </c>
      <c r="C56" s="9">
        <v>9.1020912291203154E-2</v>
      </c>
      <c r="D56" s="9">
        <v>9.1020912291203154E-2</v>
      </c>
      <c r="E56" s="3">
        <f t="shared" si="0"/>
        <v>0</v>
      </c>
      <c r="F56" s="9">
        <f t="shared" si="1"/>
        <v>0</v>
      </c>
    </row>
    <row r="57" spans="1:6">
      <c r="A57" s="1"/>
      <c r="B57" s="8"/>
      <c r="C57" s="9"/>
      <c r="D57" s="9"/>
      <c r="F57" s="9"/>
    </row>
    <row r="58" spans="1:6" ht="26.4">
      <c r="A58" s="1">
        <f>A56+1</f>
        <v>28</v>
      </c>
      <c r="B58" s="8" t="s">
        <v>36</v>
      </c>
      <c r="C58" s="9"/>
      <c r="D58" s="9"/>
      <c r="F58" s="9"/>
    </row>
    <row r="59" spans="1:6">
      <c r="A59" s="1">
        <f>A58+1</f>
        <v>29</v>
      </c>
      <c r="B59" s="8" t="s">
        <v>33</v>
      </c>
      <c r="C59" s="9">
        <v>1.5434664529557591E-2</v>
      </c>
      <c r="D59" s="9">
        <v>1.5434664529557591E-2</v>
      </c>
      <c r="E59" s="3">
        <f t="shared" si="0"/>
        <v>0</v>
      </c>
      <c r="F59" s="9">
        <f t="shared" si="1"/>
        <v>0</v>
      </c>
    </row>
    <row r="60" spans="1:6" ht="15">
      <c r="A60" s="1"/>
      <c r="B60" s="8"/>
      <c r="C60" s="15"/>
      <c r="F60" s="9"/>
    </row>
    <row r="61" spans="1:6" ht="15">
      <c r="A61" s="1">
        <f>+A40+1</f>
        <v>19</v>
      </c>
      <c r="B61" s="8" t="s">
        <v>37</v>
      </c>
      <c r="C61" s="15"/>
      <c r="F61" s="9"/>
    </row>
    <row r="62" spans="1:6">
      <c r="A62" s="1">
        <f t="shared" ref="A62:A68" si="4">+A61+1</f>
        <v>20</v>
      </c>
      <c r="B62" s="8" t="s">
        <v>38</v>
      </c>
      <c r="C62" s="3" t="s">
        <v>39</v>
      </c>
      <c r="D62" s="3" t="s">
        <v>39</v>
      </c>
      <c r="F62" s="9"/>
    </row>
    <row r="63" spans="1:6">
      <c r="A63" s="1">
        <f t="shared" si="4"/>
        <v>21</v>
      </c>
      <c r="B63" s="8" t="s">
        <v>40</v>
      </c>
      <c r="C63" s="3">
        <v>3074175566.3180923</v>
      </c>
      <c r="D63" s="3">
        <v>3074175566.3180923</v>
      </c>
      <c r="E63" s="3">
        <f t="shared" si="0"/>
        <v>0</v>
      </c>
      <c r="F63" s="9">
        <f t="shared" si="1"/>
        <v>0</v>
      </c>
    </row>
    <row r="64" spans="1:6">
      <c r="A64" s="1">
        <f t="shared" si="4"/>
        <v>22</v>
      </c>
      <c r="B64" s="8" t="s">
        <v>41</v>
      </c>
      <c r="F64" s="9"/>
    </row>
    <row r="65" spans="1:6">
      <c r="A65" s="1">
        <f t="shared" si="4"/>
        <v>23</v>
      </c>
      <c r="B65" s="8" t="s">
        <v>42</v>
      </c>
      <c r="C65" s="3">
        <v>53673782.164098978</v>
      </c>
      <c r="D65" s="3">
        <v>53673782.164098978</v>
      </c>
      <c r="E65" s="3">
        <f t="shared" si="0"/>
        <v>0</v>
      </c>
      <c r="F65" s="9">
        <f t="shared" si="1"/>
        <v>0</v>
      </c>
    </row>
    <row r="66" spans="1:6">
      <c r="A66" s="1">
        <f t="shared" si="4"/>
        <v>24</v>
      </c>
      <c r="B66" s="8" t="s">
        <v>43</v>
      </c>
      <c r="C66" s="3">
        <v>45306250.00091701</v>
      </c>
      <c r="D66" s="3">
        <v>45306250.00091701</v>
      </c>
      <c r="E66" s="3">
        <f t="shared" si="0"/>
        <v>0</v>
      </c>
      <c r="F66" s="9">
        <f t="shared" si="1"/>
        <v>0</v>
      </c>
    </row>
    <row r="67" spans="1:6">
      <c r="A67" s="1">
        <f t="shared" si="4"/>
        <v>25</v>
      </c>
      <c r="B67" s="8" t="s">
        <v>44</v>
      </c>
      <c r="C67" s="3">
        <v>3173155598.483108</v>
      </c>
      <c r="D67" s="3">
        <v>3173155598.483108</v>
      </c>
      <c r="E67" s="3">
        <f t="shared" si="0"/>
        <v>0</v>
      </c>
      <c r="F67" s="9">
        <f t="shared" si="1"/>
        <v>0</v>
      </c>
    </row>
    <row r="68" spans="1:6">
      <c r="A68" s="1">
        <f t="shared" si="4"/>
        <v>26</v>
      </c>
      <c r="B68" s="8" t="s">
        <v>45</v>
      </c>
      <c r="C68" s="16">
        <v>0.19426623364737161</v>
      </c>
      <c r="D68" s="16">
        <v>0.19426623364737161</v>
      </c>
      <c r="E68" s="3">
        <f t="shared" si="0"/>
        <v>0</v>
      </c>
      <c r="F68" s="9">
        <f t="shared" si="1"/>
        <v>0</v>
      </c>
    </row>
    <row r="69" spans="1:6">
      <c r="A69" s="1"/>
      <c r="B69" s="8"/>
      <c r="F69" s="9"/>
    </row>
    <row r="70" spans="1:6">
      <c r="A70" s="1">
        <f>+A68+1</f>
        <v>27</v>
      </c>
      <c r="B70" s="8" t="s">
        <v>46</v>
      </c>
      <c r="F70" s="9"/>
    </row>
    <row r="71" spans="1:6">
      <c r="A71" s="1">
        <f t="shared" ref="A71:A76" si="5">+A70+1</f>
        <v>28</v>
      </c>
      <c r="B71" s="8" t="str">
        <f>+B62</f>
        <v xml:space="preserve">  Production</v>
      </c>
      <c r="C71" s="3" t="s">
        <v>39</v>
      </c>
      <c r="D71" s="3" t="s">
        <v>39</v>
      </c>
      <c r="F71" s="9"/>
    </row>
    <row r="72" spans="1:6">
      <c r="A72" s="1">
        <f t="shared" si="5"/>
        <v>29</v>
      </c>
      <c r="B72" s="8" t="str">
        <f>B63</f>
        <v xml:space="preserve">  Transmission</v>
      </c>
      <c r="C72" s="3">
        <v>859941623.35465634</v>
      </c>
      <c r="D72" s="3">
        <v>859941623.35465634</v>
      </c>
      <c r="E72" s="3">
        <f t="shared" si="0"/>
        <v>0</v>
      </c>
      <c r="F72" s="9">
        <f t="shared" si="1"/>
        <v>0</v>
      </c>
    </row>
    <row r="73" spans="1:6">
      <c r="A73" s="1">
        <f t="shared" si="5"/>
        <v>30</v>
      </c>
      <c r="B73" s="8" t="str">
        <f>+B64</f>
        <v xml:space="preserve">  Distribution</v>
      </c>
      <c r="F73" s="9"/>
    </row>
    <row r="74" spans="1:6">
      <c r="A74" s="1">
        <f t="shared" si="5"/>
        <v>31</v>
      </c>
      <c r="B74" s="8" t="str">
        <f>+B65</f>
        <v xml:space="preserve">  General Plant   </v>
      </c>
      <c r="C74" s="3">
        <v>20994921.442356396</v>
      </c>
      <c r="D74" s="3">
        <v>20994921.442356396</v>
      </c>
      <c r="E74" s="3">
        <f t="shared" si="0"/>
        <v>0</v>
      </c>
      <c r="F74" s="9">
        <f t="shared" si="1"/>
        <v>0</v>
      </c>
    </row>
    <row r="75" spans="1:6">
      <c r="A75" s="1">
        <f t="shared" si="5"/>
        <v>32</v>
      </c>
      <c r="B75" s="8" t="str">
        <f>+B66</f>
        <v xml:space="preserve">  Intangible Plant</v>
      </c>
      <c r="C75" s="3">
        <v>21857359.307813182</v>
      </c>
      <c r="D75" s="3">
        <v>21857359.307813182</v>
      </c>
      <c r="E75" s="3">
        <f t="shared" si="0"/>
        <v>0</v>
      </c>
      <c r="F75" s="9">
        <f t="shared" si="1"/>
        <v>0</v>
      </c>
    </row>
    <row r="76" spans="1:6">
      <c r="A76" s="1">
        <f t="shared" si="5"/>
        <v>33</v>
      </c>
      <c r="B76" s="8" t="s">
        <v>47</v>
      </c>
      <c r="C76" s="3">
        <v>902793904.10482585</v>
      </c>
      <c r="D76" s="3">
        <v>902793904.10482585</v>
      </c>
      <c r="E76" s="3">
        <f t="shared" si="0"/>
        <v>0</v>
      </c>
      <c r="F76" s="9">
        <f t="shared" si="1"/>
        <v>0</v>
      </c>
    </row>
    <row r="77" spans="1:6">
      <c r="A77" s="1"/>
      <c r="B77" s="8"/>
      <c r="F77" s="9"/>
    </row>
    <row r="78" spans="1:6">
      <c r="A78" s="1">
        <f>+A76+1</f>
        <v>34</v>
      </c>
      <c r="B78" s="8" t="s">
        <v>48</v>
      </c>
      <c r="F78" s="9"/>
    </row>
    <row r="79" spans="1:6">
      <c r="A79" s="1">
        <f t="shared" ref="A79:A85" si="6">+A78+1</f>
        <v>35</v>
      </c>
      <c r="B79" s="8" t="str">
        <f>+B71</f>
        <v xml:space="preserve">  Production</v>
      </c>
      <c r="C79" s="3" t="s">
        <v>39</v>
      </c>
      <c r="D79" s="3" t="s">
        <v>39</v>
      </c>
      <c r="F79" s="9"/>
    </row>
    <row r="80" spans="1:6">
      <c r="A80" s="1">
        <f t="shared" si="6"/>
        <v>36</v>
      </c>
      <c r="B80" s="8" t="str">
        <f>+B72</f>
        <v xml:space="preserve">  Transmission</v>
      </c>
      <c r="C80" s="3">
        <v>2214233942.9634361</v>
      </c>
      <c r="D80" s="3">
        <v>2214233942.9634361</v>
      </c>
      <c r="E80" s="3">
        <f t="shared" ref="E80:E143" si="7">D80-C80</f>
        <v>0</v>
      </c>
      <c r="F80" s="9">
        <f t="shared" ref="F80:F143" si="8">(D80/C80)-1</f>
        <v>0</v>
      </c>
    </row>
    <row r="81" spans="1:6">
      <c r="A81" s="1">
        <f t="shared" si="6"/>
        <v>37</v>
      </c>
      <c r="B81" s="8" t="str">
        <f>+B73</f>
        <v xml:space="preserve">  Distribution</v>
      </c>
      <c r="F81" s="9"/>
    </row>
    <row r="82" spans="1:6">
      <c r="A82" s="1">
        <f t="shared" si="6"/>
        <v>38</v>
      </c>
      <c r="B82" s="8" t="str">
        <f>+B74</f>
        <v xml:space="preserve">  General Plant   </v>
      </c>
      <c r="C82" s="3">
        <v>32678860.721742582</v>
      </c>
      <c r="D82" s="3">
        <v>32678860.721742582</v>
      </c>
      <c r="E82" s="3">
        <f t="shared" si="7"/>
        <v>0</v>
      </c>
      <c r="F82" s="9">
        <f t="shared" si="8"/>
        <v>0</v>
      </c>
    </row>
    <row r="83" spans="1:6">
      <c r="A83" s="1">
        <f t="shared" si="6"/>
        <v>39</v>
      </c>
      <c r="B83" s="8" t="str">
        <f>+B75</f>
        <v xml:space="preserve">  Intangible Plant</v>
      </c>
      <c r="C83" s="3">
        <v>23448890.693103828</v>
      </c>
      <c r="D83" s="3">
        <v>23448890.693103828</v>
      </c>
      <c r="E83" s="3">
        <f t="shared" si="7"/>
        <v>0</v>
      </c>
      <c r="F83" s="9">
        <f t="shared" si="8"/>
        <v>0</v>
      </c>
    </row>
    <row r="84" spans="1:6">
      <c r="A84" s="1">
        <f t="shared" si="6"/>
        <v>40</v>
      </c>
      <c r="B84" s="8" t="s">
        <v>49</v>
      </c>
      <c r="C84" s="3">
        <v>2270361694.3782825</v>
      </c>
      <c r="D84" s="3">
        <v>2270361694.3782825</v>
      </c>
      <c r="E84" s="3">
        <f t="shared" si="7"/>
        <v>0</v>
      </c>
      <c r="F84" s="9">
        <f t="shared" si="8"/>
        <v>0</v>
      </c>
    </row>
    <row r="85" spans="1:6">
      <c r="A85" s="1">
        <f t="shared" si="6"/>
        <v>41</v>
      </c>
      <c r="B85" s="8" t="s">
        <v>50</v>
      </c>
      <c r="C85" s="16">
        <v>0.21780606002741962</v>
      </c>
      <c r="D85" s="16">
        <v>0.21780606002741962</v>
      </c>
      <c r="E85" s="3">
        <f t="shared" si="7"/>
        <v>0</v>
      </c>
      <c r="F85" s="9">
        <f t="shared" si="8"/>
        <v>0</v>
      </c>
    </row>
    <row r="86" spans="1:6">
      <c r="A86" s="1"/>
      <c r="B86" s="8"/>
      <c r="F86" s="9"/>
    </row>
    <row r="87" spans="1:6">
      <c r="A87" s="1">
        <f>+A85+1</f>
        <v>42</v>
      </c>
      <c r="B87" s="8" t="s">
        <v>51</v>
      </c>
      <c r="F87" s="9"/>
    </row>
    <row r="88" spans="1:6">
      <c r="A88" s="1">
        <f>+A87+1</f>
        <v>43</v>
      </c>
      <c r="B88" s="8" t="s">
        <v>52</v>
      </c>
      <c r="C88" s="3">
        <v>0</v>
      </c>
      <c r="D88" s="3">
        <v>0</v>
      </c>
      <c r="E88" s="3">
        <f t="shared" si="7"/>
        <v>0</v>
      </c>
      <c r="F88" s="9" t="e">
        <f t="shared" si="8"/>
        <v>#DIV/0!</v>
      </c>
    </row>
    <row r="89" spans="1:6">
      <c r="A89" s="1">
        <f t="shared" ref="A89:A96" si="9">+A88+1</f>
        <v>44</v>
      </c>
      <c r="B89" s="8" t="s">
        <v>53</v>
      </c>
      <c r="C89" s="3">
        <v>-267865699.10534939</v>
      </c>
      <c r="D89" s="3">
        <v>-267865699.10534939</v>
      </c>
      <c r="E89" s="3">
        <f t="shared" si="7"/>
        <v>0</v>
      </c>
      <c r="F89" s="9">
        <f t="shared" si="8"/>
        <v>0</v>
      </c>
    </row>
    <row r="90" spans="1:6">
      <c r="A90" s="1">
        <f t="shared" si="9"/>
        <v>45</v>
      </c>
      <c r="B90" s="8" t="s">
        <v>54</v>
      </c>
      <c r="C90" s="3">
        <v>-6118167.2885953709</v>
      </c>
      <c r="D90" s="3">
        <v>-6118167.2885953709</v>
      </c>
      <c r="E90" s="3">
        <f t="shared" si="7"/>
        <v>0</v>
      </c>
      <c r="F90" s="9">
        <f t="shared" si="8"/>
        <v>0</v>
      </c>
    </row>
    <row r="91" spans="1:6">
      <c r="A91" s="1">
        <f t="shared" si="9"/>
        <v>46</v>
      </c>
      <c r="B91" s="8" t="s">
        <v>55</v>
      </c>
      <c r="C91" s="3">
        <v>728058.73528693873</v>
      </c>
      <c r="D91" s="3">
        <v>728058.73528693873</v>
      </c>
      <c r="E91" s="3">
        <f t="shared" si="7"/>
        <v>0</v>
      </c>
      <c r="F91" s="9">
        <f t="shared" si="8"/>
        <v>0</v>
      </c>
    </row>
    <row r="92" spans="1:6">
      <c r="A92" s="1">
        <f t="shared" si="9"/>
        <v>47</v>
      </c>
      <c r="B92" s="8" t="s">
        <v>56</v>
      </c>
      <c r="C92" s="3">
        <v>0</v>
      </c>
      <c r="D92" s="3">
        <v>0</v>
      </c>
      <c r="E92" s="3">
        <f t="shared" si="7"/>
        <v>0</v>
      </c>
      <c r="F92" s="9" t="e">
        <f t="shared" si="8"/>
        <v>#DIV/0!</v>
      </c>
    </row>
    <row r="93" spans="1:6">
      <c r="A93" s="1" t="s">
        <v>57</v>
      </c>
      <c r="B93" s="8" t="s">
        <v>58</v>
      </c>
      <c r="C93" s="3">
        <v>-137736534.12982869</v>
      </c>
      <c r="D93" s="3">
        <v>-137736534.12982869</v>
      </c>
      <c r="E93" s="3">
        <f t="shared" si="7"/>
        <v>0</v>
      </c>
      <c r="F93" s="9">
        <f t="shared" si="8"/>
        <v>0</v>
      </c>
    </row>
    <row r="94" spans="1:6">
      <c r="A94" s="1" t="s">
        <v>59</v>
      </c>
      <c r="B94" s="8" t="s">
        <v>60</v>
      </c>
      <c r="C94" s="3">
        <v>357628.12479632173</v>
      </c>
      <c r="D94" s="3">
        <v>357628.12479632173</v>
      </c>
      <c r="E94" s="3">
        <f t="shared" si="7"/>
        <v>0</v>
      </c>
      <c r="F94" s="9">
        <f t="shared" si="8"/>
        <v>0</v>
      </c>
    </row>
    <row r="95" spans="1:6">
      <c r="A95" s="1">
        <f>+A92+1</f>
        <v>48</v>
      </c>
      <c r="B95" s="8" t="s">
        <v>61</v>
      </c>
      <c r="C95" s="3">
        <v>-3115072.5348170348</v>
      </c>
      <c r="D95" s="3">
        <v>-3115072.5348170348</v>
      </c>
      <c r="E95" s="3">
        <f t="shared" si="7"/>
        <v>0</v>
      </c>
      <c r="F95" s="9">
        <f t="shared" si="8"/>
        <v>0</v>
      </c>
    </row>
    <row r="96" spans="1:6">
      <c r="A96" s="1">
        <f t="shared" si="9"/>
        <v>49</v>
      </c>
      <c r="B96" s="8" t="s">
        <v>62</v>
      </c>
      <c r="C96" s="3">
        <v>-413749786.19850719</v>
      </c>
      <c r="D96" s="3">
        <v>-413749786.19850719</v>
      </c>
      <c r="E96" s="3">
        <f t="shared" si="7"/>
        <v>0</v>
      </c>
      <c r="F96" s="9">
        <f t="shared" si="8"/>
        <v>0</v>
      </c>
    </row>
    <row r="97" spans="1:6">
      <c r="A97" s="1"/>
      <c r="B97" s="8"/>
      <c r="F97" s="9"/>
    </row>
    <row r="98" spans="1:6">
      <c r="A98" s="1">
        <f>+A96+1</f>
        <v>50</v>
      </c>
      <c r="B98" s="8" t="s">
        <v>63</v>
      </c>
      <c r="C98" s="3">
        <v>0</v>
      </c>
      <c r="D98" s="3">
        <v>0</v>
      </c>
      <c r="E98" s="3">
        <f t="shared" si="7"/>
        <v>0</v>
      </c>
      <c r="F98" s="9" t="e">
        <f t="shared" si="8"/>
        <v>#DIV/0!</v>
      </c>
    </row>
    <row r="99" spans="1:6">
      <c r="A99" s="1" t="s">
        <v>64</v>
      </c>
      <c r="B99" s="8" t="s">
        <v>65</v>
      </c>
      <c r="C99" s="3">
        <v>0</v>
      </c>
      <c r="D99" s="3">
        <v>0</v>
      </c>
      <c r="E99" s="3">
        <f t="shared" si="7"/>
        <v>0</v>
      </c>
      <c r="F99" s="9" t="e">
        <f t="shared" si="8"/>
        <v>#DIV/0!</v>
      </c>
    </row>
    <row r="100" spans="1:6">
      <c r="A100" s="1">
        <f>+A98+1</f>
        <v>51</v>
      </c>
      <c r="B100" s="8" t="s">
        <v>66</v>
      </c>
      <c r="C100" s="3">
        <v>619834.19798395573</v>
      </c>
      <c r="D100" s="3">
        <v>619834.19798395573</v>
      </c>
      <c r="E100" s="3">
        <f t="shared" si="7"/>
        <v>0</v>
      </c>
      <c r="F100" s="9">
        <f t="shared" si="8"/>
        <v>0</v>
      </c>
    </row>
    <row r="101" spans="1:6">
      <c r="A101" s="1"/>
      <c r="B101" s="8"/>
      <c r="F101" s="9"/>
    </row>
    <row r="102" spans="1:6">
      <c r="A102" s="1">
        <f>+A100+1</f>
        <v>52</v>
      </c>
      <c r="B102" s="8" t="s">
        <v>67</v>
      </c>
      <c r="F102" s="9"/>
    </row>
    <row r="103" spans="1:6">
      <c r="A103" s="1">
        <f>+A102+1</f>
        <v>53</v>
      </c>
      <c r="B103" s="8" t="s">
        <v>68</v>
      </c>
      <c r="C103" s="3">
        <v>3855313.0272895526</v>
      </c>
      <c r="D103" s="3">
        <v>3855313.0272895526</v>
      </c>
      <c r="E103" s="3">
        <f t="shared" si="7"/>
        <v>0</v>
      </c>
      <c r="F103" s="9">
        <f t="shared" si="8"/>
        <v>0</v>
      </c>
    </row>
    <row r="104" spans="1:6">
      <c r="A104" s="1">
        <f>+A103+1</f>
        <v>54</v>
      </c>
      <c r="B104" s="8" t="s">
        <v>69</v>
      </c>
      <c r="C104" s="3">
        <v>10479570.758134937</v>
      </c>
      <c r="D104" s="3">
        <v>10479570.758134937</v>
      </c>
      <c r="E104" s="3">
        <f t="shared" si="7"/>
        <v>0</v>
      </c>
      <c r="F104" s="9">
        <f t="shared" si="8"/>
        <v>0</v>
      </c>
    </row>
    <row r="105" spans="1:6">
      <c r="A105" s="1">
        <f>A104+1</f>
        <v>55</v>
      </c>
      <c r="B105" s="8" t="s">
        <v>70</v>
      </c>
      <c r="C105" s="3">
        <v>2280941.1402505059</v>
      </c>
      <c r="D105" s="3">
        <v>2280941.1402505059</v>
      </c>
      <c r="E105" s="3">
        <f t="shared" si="7"/>
        <v>0</v>
      </c>
      <c r="F105" s="9">
        <f t="shared" si="8"/>
        <v>0</v>
      </c>
    </row>
    <row r="106" spans="1:6">
      <c r="A106" s="1">
        <f>+A105+1</f>
        <v>56</v>
      </c>
      <c r="B106" s="8" t="s">
        <v>71</v>
      </c>
      <c r="C106" s="3">
        <v>16615824.925674995</v>
      </c>
      <c r="D106" s="3">
        <v>16615824.925674995</v>
      </c>
      <c r="E106" s="3">
        <f t="shared" si="7"/>
        <v>0</v>
      </c>
      <c r="F106" s="9">
        <f t="shared" si="8"/>
        <v>0</v>
      </c>
    </row>
    <row r="107" spans="1:6">
      <c r="A107" s="1"/>
      <c r="B107" s="8"/>
      <c r="F107" s="9"/>
    </row>
    <row r="108" spans="1:6">
      <c r="A108" s="1">
        <f>+A106+1</f>
        <v>57</v>
      </c>
      <c r="B108" s="8" t="s">
        <v>72</v>
      </c>
      <c r="C108" s="3">
        <v>1873847567.3034344</v>
      </c>
      <c r="D108" s="3">
        <v>1873847567.3034344</v>
      </c>
      <c r="E108" s="3">
        <f t="shared" si="7"/>
        <v>0</v>
      </c>
      <c r="F108" s="9">
        <f t="shared" si="8"/>
        <v>0</v>
      </c>
    </row>
    <row r="109" spans="1:6" ht="15">
      <c r="A109" s="1"/>
      <c r="B109" s="17"/>
      <c r="C109" s="14"/>
      <c r="F109" s="9"/>
    </row>
    <row r="110" spans="1:6">
      <c r="A110" s="1"/>
      <c r="B110" t="s">
        <v>73</v>
      </c>
      <c r="F110" s="9"/>
    </row>
    <row r="111" spans="1:6">
      <c r="A111" s="1">
        <v>69</v>
      </c>
      <c r="B111" t="s">
        <v>74</v>
      </c>
      <c r="F111" s="9"/>
    </row>
    <row r="112" spans="1:6">
      <c r="A112" s="1" t="s">
        <v>75</v>
      </c>
      <c r="B112" t="s">
        <v>76</v>
      </c>
      <c r="F112" s="9"/>
    </row>
    <row r="113" spans="1:6">
      <c r="A113" s="1">
        <v>70</v>
      </c>
      <c r="B113" t="s">
        <v>77</v>
      </c>
      <c r="F113" s="9"/>
    </row>
    <row r="114" spans="1:6">
      <c r="A114" s="1">
        <v>71</v>
      </c>
      <c r="B114" t="s">
        <v>78</v>
      </c>
      <c r="F114" s="9"/>
    </row>
    <row r="115" spans="1:6">
      <c r="A115" s="1">
        <v>72</v>
      </c>
      <c r="B115" t="s">
        <v>79</v>
      </c>
      <c r="F115" s="9"/>
    </row>
    <row r="116" spans="1:6">
      <c r="A116" s="1">
        <v>73</v>
      </c>
      <c r="B116" t="s">
        <v>80</v>
      </c>
      <c r="F116" s="9"/>
    </row>
    <row r="117" spans="1:6">
      <c r="A117" s="1">
        <v>74</v>
      </c>
      <c r="B117" t="s">
        <v>81</v>
      </c>
      <c r="C117" s="3">
        <v>19245545.175316114</v>
      </c>
      <c r="D117" s="3">
        <v>19245545.175316114</v>
      </c>
      <c r="E117" s="3">
        <f t="shared" si="7"/>
        <v>0</v>
      </c>
      <c r="F117" s="9">
        <f t="shared" si="8"/>
        <v>0</v>
      </c>
    </row>
    <row r="118" spans="1:6">
      <c r="A118" s="1"/>
      <c r="F118" s="9"/>
    </row>
    <row r="119" spans="1:6">
      <c r="A119" s="1">
        <v>75</v>
      </c>
      <c r="B119" t="s">
        <v>82</v>
      </c>
      <c r="F119" s="9"/>
    </row>
    <row r="120" spans="1:6">
      <c r="A120" s="1">
        <v>76</v>
      </c>
      <c r="B120" t="s">
        <v>83</v>
      </c>
      <c r="F120" s="9"/>
    </row>
    <row r="121" spans="1:6">
      <c r="A121" s="1">
        <v>77</v>
      </c>
      <c r="B121" t="s">
        <v>84</v>
      </c>
      <c r="F121" s="9"/>
    </row>
    <row r="122" spans="1:6">
      <c r="A122" s="1">
        <v>78</v>
      </c>
      <c r="B122" t="s">
        <v>85</v>
      </c>
      <c r="F122" s="9"/>
    </row>
    <row r="123" spans="1:6">
      <c r="A123" s="1">
        <v>79</v>
      </c>
      <c r="B123" t="s">
        <v>86</v>
      </c>
      <c r="F123" s="9"/>
    </row>
    <row r="124" spans="1:6">
      <c r="A124" s="1">
        <v>80</v>
      </c>
      <c r="B124" t="s">
        <v>87</v>
      </c>
      <c r="F124" s="9"/>
    </row>
    <row r="125" spans="1:6">
      <c r="A125" s="1">
        <v>81</v>
      </c>
      <c r="B125" t="s">
        <v>88</v>
      </c>
      <c r="C125" s="3">
        <v>9759695.1702192575</v>
      </c>
      <c r="D125" s="3">
        <v>9759695.1702192575</v>
      </c>
      <c r="E125" s="3">
        <f t="shared" si="7"/>
        <v>0</v>
      </c>
      <c r="F125" s="9">
        <f t="shared" si="8"/>
        <v>0</v>
      </c>
    </row>
    <row r="126" spans="1:6">
      <c r="A126" s="1">
        <v>82</v>
      </c>
      <c r="B126" t="s">
        <v>89</v>
      </c>
      <c r="C126" s="3">
        <v>497269.68905288749</v>
      </c>
      <c r="D126" s="3">
        <v>497269.68905288749</v>
      </c>
      <c r="E126" s="3">
        <f t="shared" si="7"/>
        <v>0</v>
      </c>
      <c r="F126" s="9">
        <f t="shared" si="8"/>
        <v>0</v>
      </c>
    </row>
    <row r="127" spans="1:6">
      <c r="A127" s="1">
        <v>83</v>
      </c>
      <c r="B127" t="s">
        <v>90</v>
      </c>
      <c r="C127" s="3">
        <v>82669</v>
      </c>
      <c r="D127" s="3">
        <v>82669</v>
      </c>
      <c r="E127" s="3">
        <f t="shared" si="7"/>
        <v>0</v>
      </c>
      <c r="F127" s="9">
        <f t="shared" si="8"/>
        <v>0</v>
      </c>
    </row>
    <row r="128" spans="1:6">
      <c r="A128" s="1">
        <v>84</v>
      </c>
      <c r="B128" t="s">
        <v>91</v>
      </c>
      <c r="C128" s="3">
        <v>0</v>
      </c>
      <c r="D128" s="3">
        <v>0</v>
      </c>
      <c r="E128" s="3">
        <f t="shared" si="7"/>
        <v>0</v>
      </c>
      <c r="F128" s="9" t="e">
        <f t="shared" si="8"/>
        <v>#DIV/0!</v>
      </c>
    </row>
    <row r="129" spans="1:6">
      <c r="A129" s="1">
        <v>85</v>
      </c>
      <c r="B129" t="s">
        <v>92</v>
      </c>
      <c r="C129" s="3">
        <v>0</v>
      </c>
      <c r="D129" s="3">
        <v>0</v>
      </c>
      <c r="E129" s="3">
        <f t="shared" si="7"/>
        <v>0</v>
      </c>
      <c r="F129" s="9" t="e">
        <f t="shared" si="8"/>
        <v>#DIV/0!</v>
      </c>
    </row>
    <row r="130" spans="1:6">
      <c r="A130" s="1">
        <v>86</v>
      </c>
      <c r="B130" t="s">
        <v>93</v>
      </c>
      <c r="C130" s="3">
        <v>0</v>
      </c>
      <c r="D130" s="3">
        <v>0</v>
      </c>
      <c r="E130" s="3">
        <f t="shared" si="7"/>
        <v>0</v>
      </c>
      <c r="F130" s="9" t="e">
        <f t="shared" si="8"/>
        <v>#DIV/0!</v>
      </c>
    </row>
    <row r="131" spans="1:6">
      <c r="A131" s="1">
        <v>87</v>
      </c>
      <c r="B131" t="s">
        <v>94</v>
      </c>
      <c r="C131" s="3">
        <v>153253.91958173653</v>
      </c>
      <c r="D131" s="3">
        <v>153253.91958173653</v>
      </c>
      <c r="E131" s="3">
        <f t="shared" si="7"/>
        <v>0</v>
      </c>
      <c r="F131" s="9">
        <f t="shared" si="8"/>
        <v>0</v>
      </c>
    </row>
    <row r="132" spans="1:6">
      <c r="A132" s="1">
        <v>88</v>
      </c>
      <c r="B132" t="s">
        <v>95</v>
      </c>
      <c r="C132" s="3">
        <v>1104071.2641464237</v>
      </c>
      <c r="D132" s="3">
        <v>1104071.2641464237</v>
      </c>
      <c r="E132" s="3">
        <f t="shared" si="7"/>
        <v>0</v>
      </c>
      <c r="F132" s="9">
        <f t="shared" si="8"/>
        <v>0</v>
      </c>
    </row>
    <row r="133" spans="1:6">
      <c r="A133" s="1">
        <v>89</v>
      </c>
      <c r="B133" t="s">
        <v>96</v>
      </c>
      <c r="C133" s="3">
        <v>11596959.043000305</v>
      </c>
      <c r="D133" s="3">
        <v>11596959.043000305</v>
      </c>
      <c r="E133" s="3">
        <f t="shared" si="7"/>
        <v>0</v>
      </c>
      <c r="F133" s="9">
        <f t="shared" si="8"/>
        <v>0</v>
      </c>
    </row>
    <row r="134" spans="1:6">
      <c r="A134" s="1"/>
      <c r="F134" s="9"/>
    </row>
    <row r="135" spans="1:6">
      <c r="A135" s="1">
        <v>90</v>
      </c>
      <c r="B135" t="s">
        <v>97</v>
      </c>
      <c r="C135" s="3">
        <v>0</v>
      </c>
      <c r="D135" s="3">
        <v>0</v>
      </c>
      <c r="E135" s="3">
        <f t="shared" si="7"/>
        <v>0</v>
      </c>
      <c r="F135" s="9" t="e">
        <f t="shared" si="8"/>
        <v>#DIV/0!</v>
      </c>
    </row>
    <row r="136" spans="1:6">
      <c r="A136" s="1">
        <v>91</v>
      </c>
      <c r="B136" t="s">
        <v>98</v>
      </c>
      <c r="C136" s="3">
        <v>30842504.218316421</v>
      </c>
      <c r="D136" s="3">
        <v>30842504.218316421</v>
      </c>
      <c r="E136" s="3">
        <f t="shared" si="7"/>
        <v>0</v>
      </c>
      <c r="F136" s="9">
        <f t="shared" si="8"/>
        <v>0</v>
      </c>
    </row>
    <row r="137" spans="1:6">
      <c r="A137" s="1"/>
      <c r="F137" s="9"/>
    </row>
    <row r="138" spans="1:6">
      <c r="A138" s="1"/>
      <c r="F138" s="9"/>
    </row>
    <row r="139" spans="1:6">
      <c r="A139" s="1">
        <v>92</v>
      </c>
      <c r="B139" t="s">
        <v>99</v>
      </c>
      <c r="F139" s="9"/>
    </row>
    <row r="140" spans="1:6">
      <c r="A140" s="1">
        <v>93</v>
      </c>
      <c r="B140" t="s">
        <v>74</v>
      </c>
      <c r="C140" s="3">
        <v>60029165.761826627</v>
      </c>
      <c r="D140" s="3">
        <v>60029165.761826627</v>
      </c>
      <c r="E140" s="3">
        <f t="shared" si="7"/>
        <v>0</v>
      </c>
      <c r="F140" s="9">
        <f t="shared" si="8"/>
        <v>0</v>
      </c>
    </row>
    <row r="141" spans="1:6">
      <c r="A141" s="1">
        <v>94</v>
      </c>
      <c r="B141" t="s">
        <v>100</v>
      </c>
      <c r="C141" s="3">
        <v>0</v>
      </c>
      <c r="D141" s="3">
        <v>0</v>
      </c>
      <c r="E141" s="3">
        <f t="shared" si="7"/>
        <v>0</v>
      </c>
      <c r="F141" s="9" t="e">
        <f t="shared" si="8"/>
        <v>#DIV/0!</v>
      </c>
    </row>
    <row r="142" spans="1:6">
      <c r="A142" s="1">
        <v>95</v>
      </c>
      <c r="B142" t="s">
        <v>101</v>
      </c>
      <c r="C142" s="3">
        <v>0</v>
      </c>
      <c r="D142" s="3">
        <v>0</v>
      </c>
      <c r="E142" s="3">
        <f t="shared" si="7"/>
        <v>0</v>
      </c>
      <c r="F142" s="9" t="e">
        <f t="shared" si="8"/>
        <v>#DIV/0!</v>
      </c>
    </row>
    <row r="143" spans="1:6">
      <c r="A143" s="1">
        <v>96</v>
      </c>
      <c r="B143" t="s">
        <v>102</v>
      </c>
      <c r="C143" s="3">
        <v>2454792.5829311898</v>
      </c>
      <c r="D143" s="3">
        <v>2454792.5829311898</v>
      </c>
      <c r="E143" s="3">
        <f t="shared" si="7"/>
        <v>0</v>
      </c>
      <c r="F143" s="9">
        <f t="shared" si="8"/>
        <v>0</v>
      </c>
    </row>
    <row r="144" spans="1:6">
      <c r="A144" s="1">
        <v>97</v>
      </c>
      <c r="B144" t="s">
        <v>103</v>
      </c>
      <c r="C144" s="3">
        <v>2148707.6119656852</v>
      </c>
      <c r="D144" s="3">
        <v>2148707.6119656852</v>
      </c>
      <c r="E144" s="3">
        <f t="shared" ref="E144:E207" si="10">D144-C144</f>
        <v>0</v>
      </c>
      <c r="F144" s="9">
        <f t="shared" ref="F144:F207" si="11">(D144/C144)-1</f>
        <v>0</v>
      </c>
    </row>
    <row r="145" spans="1:6">
      <c r="A145" s="1">
        <v>98</v>
      </c>
      <c r="B145" t="s">
        <v>104</v>
      </c>
      <c r="C145" s="3">
        <v>64632665.956723504</v>
      </c>
      <c r="D145" s="3">
        <v>64632665.956723504</v>
      </c>
      <c r="E145" s="3">
        <f t="shared" si="10"/>
        <v>0</v>
      </c>
      <c r="F145" s="9">
        <f t="shared" si="11"/>
        <v>0</v>
      </c>
    </row>
    <row r="146" spans="1:6">
      <c r="A146" s="1"/>
      <c r="F146" s="9"/>
    </row>
    <row r="147" spans="1:6">
      <c r="A147" s="1">
        <v>99</v>
      </c>
      <c r="B147" t="s">
        <v>105</v>
      </c>
      <c r="F147" s="9"/>
    </row>
    <row r="148" spans="1:6">
      <c r="A148" s="1">
        <v>100</v>
      </c>
      <c r="B148" t="s">
        <v>106</v>
      </c>
      <c r="F148" s="9"/>
    </row>
    <row r="149" spans="1:6">
      <c r="A149" s="1">
        <v>101</v>
      </c>
      <c r="B149" t="s">
        <v>107</v>
      </c>
      <c r="C149" s="3">
        <v>1165537.2264095896</v>
      </c>
      <c r="D149" s="3">
        <v>1165537.2264095896</v>
      </c>
      <c r="E149" s="3">
        <f t="shared" si="10"/>
        <v>0</v>
      </c>
      <c r="F149" s="9">
        <f t="shared" si="11"/>
        <v>0</v>
      </c>
    </row>
    <row r="150" spans="1:6">
      <c r="A150" s="1">
        <v>102</v>
      </c>
      <c r="B150" t="s">
        <v>108</v>
      </c>
      <c r="F150" s="9"/>
    </row>
    <row r="151" spans="1:6">
      <c r="A151" s="1">
        <v>103</v>
      </c>
      <c r="B151" t="s">
        <v>109</v>
      </c>
      <c r="C151" s="3">
        <v>16875293.252850145</v>
      </c>
      <c r="D151" s="3">
        <v>16875293.252850145</v>
      </c>
      <c r="E151" s="3">
        <f t="shared" si="10"/>
        <v>0</v>
      </c>
      <c r="F151" s="9">
        <f t="shared" si="11"/>
        <v>0</v>
      </c>
    </row>
    <row r="152" spans="1:6">
      <c r="A152" s="1">
        <v>104</v>
      </c>
      <c r="B152" t="s">
        <v>110</v>
      </c>
      <c r="F152" s="9"/>
    </row>
    <row r="153" spans="1:6">
      <c r="A153" s="1">
        <v>105</v>
      </c>
      <c r="B153" t="s">
        <v>111</v>
      </c>
      <c r="C153" s="3">
        <v>35135.768082398215</v>
      </c>
      <c r="D153" s="3">
        <v>35135.768082398215</v>
      </c>
      <c r="E153" s="3">
        <f t="shared" si="10"/>
        <v>0</v>
      </c>
      <c r="F153" s="9">
        <f t="shared" si="11"/>
        <v>0</v>
      </c>
    </row>
    <row r="154" spans="1:6">
      <c r="A154" s="1">
        <v>106</v>
      </c>
      <c r="B154" t="s">
        <v>112</v>
      </c>
      <c r="C154" s="3">
        <v>18075966.247342132</v>
      </c>
      <c r="D154" s="3">
        <v>18075966.247342132</v>
      </c>
      <c r="E154" s="3">
        <f t="shared" si="10"/>
        <v>0</v>
      </c>
      <c r="F154" s="9">
        <f t="shared" si="11"/>
        <v>0</v>
      </c>
    </row>
    <row r="155" spans="1:6">
      <c r="A155" s="1"/>
      <c r="F155" s="9"/>
    </row>
    <row r="156" spans="1:6">
      <c r="A156" s="1">
        <v>107</v>
      </c>
      <c r="B156" t="s">
        <v>113</v>
      </c>
      <c r="F156" s="9"/>
    </row>
    <row r="157" spans="1:6">
      <c r="A157" s="1">
        <v>108</v>
      </c>
      <c r="B157" t="s">
        <v>114</v>
      </c>
      <c r="F157" s="9"/>
    </row>
    <row r="158" spans="1:6">
      <c r="A158" s="1">
        <v>109</v>
      </c>
      <c r="B158" t="s">
        <v>115</v>
      </c>
      <c r="F158" s="9"/>
    </row>
    <row r="159" spans="1:6">
      <c r="A159" s="1">
        <v>110</v>
      </c>
      <c r="B159" t="s">
        <v>116</v>
      </c>
      <c r="F159" s="9"/>
    </row>
    <row r="160" spans="1:6">
      <c r="A160" s="1">
        <v>111</v>
      </c>
      <c r="B160" t="s">
        <v>117</v>
      </c>
      <c r="F160" s="9"/>
    </row>
    <row r="161" spans="1:6">
      <c r="A161" s="1">
        <v>112</v>
      </c>
      <c r="B161" t="s">
        <v>118</v>
      </c>
      <c r="F161" s="9"/>
    </row>
    <row r="162" spans="1:6">
      <c r="A162" s="1">
        <v>113</v>
      </c>
      <c r="B162" t="s">
        <v>119</v>
      </c>
      <c r="F162" s="9"/>
    </row>
    <row r="163" spans="1:6">
      <c r="A163" s="1" t="s">
        <v>120</v>
      </c>
      <c r="B163" t="s">
        <v>121</v>
      </c>
      <c r="F163" s="9"/>
    </row>
    <row r="164" spans="1:6">
      <c r="A164" s="1" t="s">
        <v>122</v>
      </c>
      <c r="B164" t="s">
        <v>123</v>
      </c>
      <c r="F164" s="9"/>
    </row>
    <row r="165" spans="1:6">
      <c r="A165" s="1"/>
      <c r="F165" s="9"/>
    </row>
    <row r="166" spans="1:6">
      <c r="A166" s="1">
        <v>114</v>
      </c>
      <c r="B166" t="s">
        <v>124</v>
      </c>
      <c r="C166" s="3">
        <v>34218794.790839694</v>
      </c>
      <c r="D166" s="3">
        <v>34218794.790839694</v>
      </c>
      <c r="E166" s="3">
        <f t="shared" si="10"/>
        <v>0</v>
      </c>
      <c r="F166" s="9">
        <f t="shared" si="11"/>
        <v>0</v>
      </c>
    </row>
    <row r="167" spans="1:6">
      <c r="A167" s="1">
        <v>115</v>
      </c>
      <c r="B167" t="s">
        <v>125</v>
      </c>
      <c r="C167" s="3">
        <v>0</v>
      </c>
      <c r="D167" s="3">
        <v>0</v>
      </c>
      <c r="E167" s="3">
        <f t="shared" si="10"/>
        <v>0</v>
      </c>
      <c r="F167" s="9" t="e">
        <f t="shared" si="11"/>
        <v>#DIV/0!</v>
      </c>
    </row>
    <row r="168" spans="1:6">
      <c r="A168" s="1" t="s">
        <v>126</v>
      </c>
      <c r="B168" t="s">
        <v>121</v>
      </c>
      <c r="C168" s="3">
        <v>-4330654.5520089241</v>
      </c>
      <c r="D168" s="3">
        <v>-4330654.5520089241</v>
      </c>
      <c r="E168" s="3">
        <f t="shared" si="10"/>
        <v>0</v>
      </c>
      <c r="F168" s="9">
        <f t="shared" si="11"/>
        <v>0</v>
      </c>
    </row>
    <row r="169" spans="1:6">
      <c r="A169" s="1" t="s">
        <v>127</v>
      </c>
      <c r="B169" t="s">
        <v>123</v>
      </c>
      <c r="C169" s="3">
        <v>-3605968.1910873242</v>
      </c>
      <c r="D169" s="3">
        <v>-3605968.1910873242</v>
      </c>
      <c r="E169" s="3">
        <f t="shared" si="10"/>
        <v>0</v>
      </c>
      <c r="F169" s="9">
        <f t="shared" si="11"/>
        <v>0</v>
      </c>
    </row>
    <row r="170" spans="1:6">
      <c r="A170" s="1">
        <v>116</v>
      </c>
      <c r="B170" t="s">
        <v>128</v>
      </c>
      <c r="C170" s="3">
        <v>26282172.047743447</v>
      </c>
      <c r="D170" s="3">
        <v>26282172.047743447</v>
      </c>
      <c r="E170" s="3">
        <f t="shared" si="10"/>
        <v>0</v>
      </c>
      <c r="F170" s="9">
        <f t="shared" si="11"/>
        <v>0</v>
      </c>
    </row>
    <row r="171" spans="1:6">
      <c r="A171" s="1"/>
      <c r="F171" s="9"/>
    </row>
    <row r="172" spans="1:6">
      <c r="A172" s="1">
        <v>117</v>
      </c>
      <c r="B172" t="s">
        <v>129</v>
      </c>
      <c r="C172" s="3">
        <v>141083463.36733621</v>
      </c>
      <c r="D172" s="3">
        <v>141083463.36733621</v>
      </c>
      <c r="E172" s="3">
        <f t="shared" si="10"/>
        <v>0</v>
      </c>
      <c r="F172" s="9">
        <f t="shared" si="11"/>
        <v>0</v>
      </c>
    </row>
    <row r="173" spans="1:6">
      <c r="A173" s="1"/>
      <c r="F173" s="9"/>
    </row>
    <row r="174" spans="1:6">
      <c r="A174" s="1">
        <v>118</v>
      </c>
      <c r="B174" t="s">
        <v>130</v>
      </c>
      <c r="C174" s="3">
        <v>280916771.83746171</v>
      </c>
      <c r="D174" s="3">
        <v>280916771.83746171</v>
      </c>
      <c r="E174" s="3">
        <f t="shared" si="10"/>
        <v>0</v>
      </c>
      <c r="F174" s="9">
        <f t="shared" si="11"/>
        <v>0</v>
      </c>
    </row>
    <row r="175" spans="1:6">
      <c r="A175" s="1"/>
      <c r="F175" s="9"/>
    </row>
    <row r="176" spans="1:6">
      <c r="A176" s="1"/>
      <c r="B176" t="s">
        <v>131</v>
      </c>
      <c r="F176" s="9"/>
    </row>
    <row r="177" spans="1:6">
      <c r="A177" s="1">
        <v>119</v>
      </c>
      <c r="B177" t="s">
        <v>132</v>
      </c>
      <c r="C177" s="3">
        <v>3198451070.4880924</v>
      </c>
      <c r="D177" s="3">
        <v>3198451070.4880924</v>
      </c>
      <c r="E177" s="3">
        <f t="shared" si="10"/>
        <v>0</v>
      </c>
      <c r="F177" s="9">
        <f t="shared" si="11"/>
        <v>0</v>
      </c>
    </row>
    <row r="178" spans="1:6">
      <c r="A178" s="1">
        <v>120</v>
      </c>
      <c r="B178" t="s">
        <v>133</v>
      </c>
      <c r="C178" s="3">
        <v>41779948.560000002</v>
      </c>
      <c r="D178" s="3">
        <v>41779948.560000002</v>
      </c>
      <c r="E178" s="3">
        <f t="shared" si="10"/>
        <v>0</v>
      </c>
      <c r="F178" s="9">
        <f t="shared" si="11"/>
        <v>0</v>
      </c>
    </row>
    <row r="179" spans="1:6">
      <c r="A179" s="1">
        <v>121</v>
      </c>
      <c r="B179" t="s">
        <v>134</v>
      </c>
      <c r="C179" s="3">
        <v>82495555.609999999</v>
      </c>
      <c r="D179" s="3">
        <v>82495555.609999999</v>
      </c>
      <c r="E179" s="3">
        <f t="shared" si="10"/>
        <v>0</v>
      </c>
      <c r="F179" s="9">
        <f t="shared" si="11"/>
        <v>0</v>
      </c>
    </row>
    <row r="180" spans="1:6">
      <c r="A180" s="1">
        <v>122</v>
      </c>
      <c r="B180" t="s">
        <v>135</v>
      </c>
      <c r="C180" s="3">
        <v>3074175566.3180923</v>
      </c>
      <c r="D180" s="3">
        <v>3074175566.3180923</v>
      </c>
      <c r="E180" s="3">
        <f t="shared" si="10"/>
        <v>0</v>
      </c>
      <c r="F180" s="9">
        <f t="shared" si="11"/>
        <v>0</v>
      </c>
    </row>
    <row r="181" spans="1:6">
      <c r="A181" s="1"/>
      <c r="F181" s="9"/>
    </row>
    <row r="182" spans="1:6">
      <c r="A182" s="1">
        <v>123</v>
      </c>
      <c r="B182" t="s">
        <v>136</v>
      </c>
      <c r="C182" s="16">
        <v>0.96114509760156019</v>
      </c>
      <c r="D182" s="16">
        <v>0.96114509760156019</v>
      </c>
      <c r="E182" s="12">
        <f t="shared" si="10"/>
        <v>0</v>
      </c>
      <c r="F182" s="9">
        <f t="shared" si="11"/>
        <v>0</v>
      </c>
    </row>
    <row r="183" spans="1:6">
      <c r="A183" s="1"/>
      <c r="F183" s="9"/>
    </row>
    <row r="184" spans="1:6">
      <c r="A184" s="1">
        <v>124</v>
      </c>
      <c r="B184" t="s">
        <v>137</v>
      </c>
      <c r="F184" s="9"/>
    </row>
    <row r="185" spans="1:6">
      <c r="A185" s="1">
        <v>125</v>
      </c>
      <c r="B185" t="s">
        <v>38</v>
      </c>
      <c r="C185" s="3">
        <v>0</v>
      </c>
      <c r="D185" s="3">
        <v>0</v>
      </c>
      <c r="F185" s="9"/>
    </row>
    <row r="186" spans="1:6">
      <c r="A186" s="1">
        <v>126</v>
      </c>
      <c r="B186" t="s">
        <v>40</v>
      </c>
      <c r="C186" s="3">
        <v>11580128.917064266</v>
      </c>
      <c r="D186" s="3">
        <v>11580128.917064266</v>
      </c>
      <c r="E186" s="3">
        <f t="shared" si="10"/>
        <v>0</v>
      </c>
      <c r="F186" s="9">
        <f t="shared" si="11"/>
        <v>0</v>
      </c>
    </row>
    <row r="187" spans="1:6">
      <c r="A187" s="1">
        <v>127</v>
      </c>
      <c r="B187" t="s">
        <v>41</v>
      </c>
      <c r="C187" s="3">
        <v>0</v>
      </c>
      <c r="D187" s="3">
        <v>0</v>
      </c>
      <c r="E187" s="3">
        <f t="shared" si="10"/>
        <v>0</v>
      </c>
      <c r="F187" s="9" t="e">
        <f t="shared" si="11"/>
        <v>#DIV/0!</v>
      </c>
    </row>
    <row r="188" spans="1:6">
      <c r="A188" s="1">
        <v>128</v>
      </c>
      <c r="B188" t="s">
        <v>138</v>
      </c>
      <c r="C188" s="3">
        <v>0</v>
      </c>
      <c r="D188" s="3">
        <v>0</v>
      </c>
      <c r="E188" s="3">
        <f t="shared" si="10"/>
        <v>0</v>
      </c>
      <c r="F188" s="9" t="e">
        <f t="shared" si="11"/>
        <v>#DIV/0!</v>
      </c>
    </row>
    <row r="189" spans="1:6">
      <c r="A189" s="1">
        <v>129</v>
      </c>
      <c r="B189" t="s">
        <v>139</v>
      </c>
      <c r="C189" s="3">
        <v>11580128.917064266</v>
      </c>
      <c r="D189" s="3">
        <v>11580128.917064266</v>
      </c>
      <c r="E189" s="3">
        <f t="shared" si="10"/>
        <v>0</v>
      </c>
      <c r="F189" s="9">
        <f t="shared" si="11"/>
        <v>0</v>
      </c>
    </row>
    <row r="190" spans="1:6">
      <c r="A190" s="1"/>
      <c r="B190" t="s">
        <v>39</v>
      </c>
      <c r="F190" s="9"/>
    </row>
    <row r="191" spans="1:6">
      <c r="A191" s="1">
        <v>130</v>
      </c>
      <c r="B191" t="s">
        <v>140</v>
      </c>
      <c r="C191" s="18">
        <v>8.9038005173098692E-2</v>
      </c>
      <c r="D191" s="18">
        <v>8.9038005173098692E-2</v>
      </c>
      <c r="E191" s="3">
        <f t="shared" si="10"/>
        <v>0</v>
      </c>
      <c r="F191" s="9">
        <f t="shared" si="11"/>
        <v>0</v>
      </c>
    </row>
    <row r="192" spans="1:6">
      <c r="A192" s="1"/>
      <c r="F192" s="9"/>
    </row>
    <row r="193" spans="1:6">
      <c r="A193" s="1"/>
      <c r="F193" s="9"/>
    </row>
    <row r="194" spans="1:6">
      <c r="A194" s="1">
        <v>131</v>
      </c>
      <c r="B194" t="s">
        <v>141</v>
      </c>
      <c r="F194" s="9"/>
    </row>
    <row r="195" spans="1:6">
      <c r="A195" s="1">
        <v>132</v>
      </c>
      <c r="B195" t="s">
        <v>142</v>
      </c>
      <c r="C195" s="3">
        <v>0</v>
      </c>
      <c r="D195" s="3">
        <v>0</v>
      </c>
      <c r="E195" s="3">
        <f t="shared" si="10"/>
        <v>0</v>
      </c>
      <c r="F195" s="9" t="e">
        <f t="shared" si="11"/>
        <v>#DIV/0!</v>
      </c>
    </row>
    <row r="196" spans="1:6">
      <c r="A196" s="1"/>
      <c r="F196" s="9"/>
    </row>
    <row r="197" spans="1:6">
      <c r="A197" s="1">
        <v>133</v>
      </c>
      <c r="B197" t="s">
        <v>143</v>
      </c>
      <c r="F197" s="9"/>
    </row>
    <row r="198" spans="1:6">
      <c r="A198" s="1">
        <v>134</v>
      </c>
      <c r="B198" t="s">
        <v>144</v>
      </c>
      <c r="C198" s="3">
        <v>4029657881.6923075</v>
      </c>
      <c r="D198" s="3">
        <v>4029657881.6923075</v>
      </c>
      <c r="E198" s="3">
        <f t="shared" si="10"/>
        <v>0</v>
      </c>
      <c r="F198" s="9">
        <f t="shared" si="11"/>
        <v>0</v>
      </c>
    </row>
    <row r="199" spans="1:6">
      <c r="A199" s="1">
        <v>135</v>
      </c>
      <c r="B199" t="s">
        <v>145</v>
      </c>
      <c r="C199" s="3">
        <v>0</v>
      </c>
      <c r="D199" s="3">
        <v>0</v>
      </c>
      <c r="E199" s="3">
        <f t="shared" si="10"/>
        <v>0</v>
      </c>
      <c r="F199" s="9" t="e">
        <f t="shared" si="11"/>
        <v>#DIV/0!</v>
      </c>
    </row>
    <row r="200" spans="1:6">
      <c r="A200" s="1">
        <v>136</v>
      </c>
      <c r="B200" t="s">
        <v>146</v>
      </c>
      <c r="C200" s="3">
        <v>4805050146.3846149</v>
      </c>
      <c r="D200" s="3">
        <v>4805050146.3846149</v>
      </c>
      <c r="E200" s="3">
        <f t="shared" si="10"/>
        <v>0</v>
      </c>
      <c r="F200" s="9">
        <f t="shared" si="11"/>
        <v>0</v>
      </c>
    </row>
    <row r="201" spans="1:6">
      <c r="A201" s="1">
        <v>137</v>
      </c>
      <c r="B201" t="s">
        <v>139</v>
      </c>
      <c r="C201" s="3">
        <v>8834708028.0769234</v>
      </c>
      <c r="D201" s="3">
        <v>8834708028.0769234</v>
      </c>
      <c r="E201" s="3">
        <f t="shared" si="10"/>
        <v>0</v>
      </c>
      <c r="F201" s="9">
        <f t="shared" si="11"/>
        <v>0</v>
      </c>
    </row>
    <row r="202" spans="1:6">
      <c r="A202" s="1"/>
      <c r="F202" s="9"/>
    </row>
    <row r="203" spans="1:6">
      <c r="A203" s="1"/>
      <c r="F203" s="9"/>
    </row>
    <row r="204" spans="1:6">
      <c r="A204" s="1"/>
      <c r="F204" s="9"/>
    </row>
    <row r="205" spans="1:6">
      <c r="A205" s="1">
        <v>138</v>
      </c>
      <c r="B205" t="s">
        <v>147</v>
      </c>
      <c r="C205" s="19">
        <v>1.818304345649863E-2</v>
      </c>
      <c r="D205" s="19">
        <v>1.818304345649863E-2</v>
      </c>
      <c r="E205" s="3">
        <f t="shared" si="10"/>
        <v>0</v>
      </c>
      <c r="F205" s="9">
        <f t="shared" si="11"/>
        <v>0</v>
      </c>
    </row>
    <row r="206" spans="1:6">
      <c r="A206" s="1">
        <v>139</v>
      </c>
      <c r="B206" t="s">
        <v>148</v>
      </c>
      <c r="C206" s="19">
        <v>0</v>
      </c>
      <c r="D206" s="19">
        <v>0</v>
      </c>
      <c r="E206" s="3">
        <f t="shared" si="10"/>
        <v>0</v>
      </c>
      <c r="F206" s="9" t="e">
        <f t="shared" si="11"/>
        <v>#DIV/0!</v>
      </c>
    </row>
    <row r="207" spans="1:6">
      <c r="A207" s="1">
        <v>140</v>
      </c>
      <c r="B207" t="s">
        <v>149</v>
      </c>
      <c r="C207" s="19">
        <v>5.7107746375655515E-2</v>
      </c>
      <c r="D207" s="19">
        <v>5.7107746375655515E-2</v>
      </c>
      <c r="E207" s="3">
        <f t="shared" si="10"/>
        <v>0</v>
      </c>
      <c r="F207" s="9">
        <f t="shared" si="11"/>
        <v>0</v>
      </c>
    </row>
    <row r="208" spans="1:6">
      <c r="A208" s="1">
        <v>141</v>
      </c>
      <c r="B208" t="s">
        <v>150</v>
      </c>
      <c r="C208" s="19">
        <v>7.5290789832154148E-2</v>
      </c>
      <c r="D208" s="19">
        <v>7.5290789832154148E-2</v>
      </c>
      <c r="E208" s="3">
        <f t="shared" ref="E208:E220" si="12">D208-C208</f>
        <v>0</v>
      </c>
      <c r="F208" s="9">
        <f t="shared" ref="F208:F220" si="13">(D208/C208)-1</f>
        <v>0</v>
      </c>
    </row>
    <row r="209" spans="2:6">
      <c r="F209" s="9"/>
    </row>
    <row r="210" spans="2:6">
      <c r="F210" s="9"/>
    </row>
    <row r="211" spans="2:6">
      <c r="B211" t="s">
        <v>151</v>
      </c>
      <c r="C211" s="9">
        <v>0.21</v>
      </c>
      <c r="D211" s="9">
        <v>0.21</v>
      </c>
      <c r="E211" s="3">
        <f t="shared" si="12"/>
        <v>0</v>
      </c>
      <c r="F211" s="9">
        <f t="shared" si="13"/>
        <v>0</v>
      </c>
    </row>
    <row r="212" spans="2:6">
      <c r="B212" t="s">
        <v>152</v>
      </c>
      <c r="C212" s="9">
        <v>4.0875000000000002E-2</v>
      </c>
      <c r="D212" s="9">
        <v>4.0875000000000002E-2</v>
      </c>
      <c r="E212" s="3">
        <f t="shared" si="12"/>
        <v>0</v>
      </c>
      <c r="F212" s="9">
        <f t="shared" si="13"/>
        <v>0</v>
      </c>
    </row>
    <row r="213" spans="2:6">
      <c r="B213" t="s">
        <v>153</v>
      </c>
      <c r="C213" s="9">
        <v>0</v>
      </c>
      <c r="D213" s="9">
        <v>0</v>
      </c>
      <c r="E213" s="3">
        <f t="shared" si="12"/>
        <v>0</v>
      </c>
      <c r="F213" s="9" t="e">
        <f t="shared" si="13"/>
        <v>#DIV/0!</v>
      </c>
    </row>
    <row r="214" spans="2:6">
      <c r="F214" s="9"/>
    </row>
    <row r="215" spans="2:6">
      <c r="B215" s="20" t="s">
        <v>154</v>
      </c>
      <c r="F215" s="9"/>
    </row>
    <row r="216" spans="2:6">
      <c r="B216" t="s">
        <v>155</v>
      </c>
      <c r="C216" s="16">
        <v>1</v>
      </c>
      <c r="D216" s="16">
        <v>1</v>
      </c>
      <c r="E216" s="3">
        <f t="shared" si="12"/>
        <v>0</v>
      </c>
      <c r="F216" s="9">
        <f t="shared" si="13"/>
        <v>0</v>
      </c>
    </row>
    <row r="217" spans="2:6">
      <c r="B217" t="s">
        <v>156</v>
      </c>
      <c r="C217" s="16">
        <v>0.19426623364737161</v>
      </c>
      <c r="D217" s="16">
        <v>0.19426623364737161</v>
      </c>
      <c r="E217" s="3">
        <f t="shared" si="12"/>
        <v>0</v>
      </c>
      <c r="F217" s="9">
        <f t="shared" si="13"/>
        <v>0</v>
      </c>
    </row>
    <row r="218" spans="2:6">
      <c r="B218" t="s">
        <v>157</v>
      </c>
      <c r="C218" s="16">
        <v>0.21780606002741962</v>
      </c>
      <c r="D218" s="16">
        <v>0.21780606002741962</v>
      </c>
      <c r="E218" s="3">
        <f t="shared" si="12"/>
        <v>0</v>
      </c>
      <c r="F218" s="9">
        <f t="shared" si="13"/>
        <v>0</v>
      </c>
    </row>
    <row r="219" spans="2:6">
      <c r="B219" t="s">
        <v>158</v>
      </c>
      <c r="C219" s="16">
        <v>0.96114509760156019</v>
      </c>
      <c r="D219" s="16">
        <v>0.96114509760156019</v>
      </c>
      <c r="E219" s="3">
        <f t="shared" si="12"/>
        <v>0</v>
      </c>
      <c r="F219" s="9">
        <f t="shared" si="13"/>
        <v>0</v>
      </c>
    </row>
    <row r="220" spans="2:6">
      <c r="B220" t="s">
        <v>159</v>
      </c>
      <c r="C220" s="16">
        <v>8.9038005173098692E-2</v>
      </c>
      <c r="D220" s="16">
        <v>8.9038005173098692E-2</v>
      </c>
      <c r="E220" s="3">
        <f t="shared" si="12"/>
        <v>0</v>
      </c>
      <c r="F220" s="9">
        <f t="shared" si="13"/>
        <v>0</v>
      </c>
    </row>
  </sheetData>
  <mergeCells count="3">
    <mergeCell ref="A2:I2"/>
    <mergeCell ref="A3:I3"/>
    <mergeCell ref="A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Add2-A</vt:lpstr>
    </vt:vector>
  </TitlesOfParts>
  <Company>OGE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Siharath, Christy</dc:creator>
  <cp:lastModifiedBy>Siharath, Christy</cp:lastModifiedBy>
  <dcterms:created xsi:type="dcterms:W3CDTF">2024-02-20T15:42:02Z</dcterms:created>
  <dcterms:modified xsi:type="dcterms:W3CDTF">2024-02-21T21:16:44Z</dcterms:modified>
</cp:coreProperties>
</file>